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li\Desktop\Nedladdade dokument\"/>
    </mc:Choice>
  </mc:AlternateContent>
  <xr:revisionPtr revIDLastSave="0" documentId="8_{87E42E84-D96A-41F3-BC45-2A9B6B584449}" xr6:coauthVersionLast="47" xr6:coauthVersionMax="47" xr10:uidLastSave="{00000000-0000-0000-0000-000000000000}"/>
  <bookViews>
    <workbookView xWindow="-110" yWindow="-110" windowWidth="19420" windowHeight="10420" xr2:uid="{00000000-000D-0000-FFFF-FFFF00000000}"/>
  </bookViews>
  <sheets>
    <sheet name="Koncepttyp D" sheetId="4" r:id="rId1"/>
    <sheet name="ändringslogg"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D13" i="4"/>
  <c r="D12" i="4"/>
  <c r="D11" i="4"/>
  <c r="D8" i="4"/>
  <c r="D9" i="4"/>
  <c r="D10" i="4"/>
  <c r="D7" i="4"/>
  <c r="C13" i="4"/>
  <c r="C14" i="4"/>
  <c r="C12" i="4"/>
  <c r="C11" i="4"/>
  <c r="C10" i="4"/>
  <c r="C9" i="4"/>
  <c r="C8" i="4"/>
  <c r="C7" i="4"/>
  <c r="B14" i="4"/>
  <c r="B13" i="4"/>
  <c r="B12" i="4"/>
  <c r="B11" i="4"/>
  <c r="B8" i="4"/>
  <c r="B7" i="4"/>
  <c r="C36" i="4"/>
  <c r="C34" i="4"/>
  <c r="C3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52" authorId="0" shapeId="0" xr:uid="{4B047E14-2FEE-4AF1-A8CB-8F2A180FB557}">
      <text>
        <r>
          <rPr>
            <sz val="11"/>
            <color theme="1"/>
            <rFont val="Calibri"/>
            <family val="2"/>
            <scheme val="minor"/>
          </rPr>
          <t>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t>
        </r>
      </text>
    </comment>
    <comment ref="B52" authorId="0" shapeId="0" xr:uid="{1DC07DFE-E429-4B71-9074-B2A55F6FF3D2}">
      <text>
        <r>
          <rPr>
            <sz val="9"/>
            <color indexed="81"/>
            <rFont val="Tahoma"/>
            <family val="2"/>
          </rPr>
          <t xml:space="preserve">mål att minska med 2% 2022.
</t>
        </r>
      </text>
    </comment>
    <comment ref="C52" authorId="0" shapeId="0" xr:uid="{99A54CC1-F29B-4734-98BB-43D4B15D730B}">
      <text>
        <r>
          <rPr>
            <sz val="9"/>
            <color indexed="81"/>
            <rFont val="Tahoma"/>
            <family val="2"/>
          </rPr>
          <t xml:space="preserve">mål att minska med 10% 2022. I kommande projekt kommer klimatförbättrad betong att ses över för att minska klimatpåverkan från konceptförskolorna. Dialog har hafts med Swerock som erbjuder klimatförbättradbetong, där ECO1 skulle kunna vara ett första steg som innebär ca 10 % klimatförbättring. Mål: 
1. Minskad klimatpåverkan från använd betong med minst 10 %. Det långsiktiga målet innebär ännu högre grad av klimatförbättring, där ECO 2 och 3 kan komma att bli intressant.
2. Utreda minst tre alternativa produkter med en hög klimatbelastning ur ett klimatpåverkansperspektiv, som ska minska klimatpåverkan från dessa produktgrupper med minst 5–10 %.
</t>
        </r>
      </text>
    </comment>
    <comment ref="D52" authorId="0" shapeId="0" xr:uid="{41D4DD72-5204-4D8A-BCD0-0AA6701D2595}">
      <text>
        <r>
          <rPr>
            <sz val="9"/>
            <color indexed="81"/>
            <rFont val="Tahoma"/>
            <family val="2"/>
          </rPr>
          <t xml:space="preserve">mål att minska med 5% 2022.
</t>
        </r>
      </text>
    </comment>
  </commentList>
</comments>
</file>

<file path=xl/sharedStrings.xml><?xml version="1.0" encoding="utf-8"?>
<sst xmlns="http://schemas.openxmlformats.org/spreadsheetml/2006/main" count="146" uniqueCount="136">
  <si>
    <t>Konceptförskolor inom koncepttyp D</t>
  </si>
  <si>
    <t>Förskolebyggnader i två plan för ca 120-160 barn</t>
  </si>
  <si>
    <t>Utvärdering baserad på 144 barn och 28 personal</t>
  </si>
  <si>
    <t>4 enheter med möjlighet till 8 till 12 barngrupper (baser)</t>
  </si>
  <si>
    <t>JSB vinkel</t>
  </si>
  <si>
    <t>Peab</t>
  </si>
  <si>
    <t>Skanska</t>
  </si>
  <si>
    <t>Fasta priser koncept D inkl. standardgrund</t>
  </si>
  <si>
    <t>södra Sverige - del Stormalmö</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</si>
  <si>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</si>
  <si>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</si>
  <si>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</si>
  <si>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</si>
  <si>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</si>
  <si>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</si>
  <si>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norra Sverige - del övriga norra Sverige</t>
  </si>
  <si>
    <t>Prissatta tillval/optioner</t>
  </si>
  <si>
    <t>Avgående om mottagningskök</t>
  </si>
  <si>
    <t>Avfallskvarn i storkök</t>
  </si>
  <si>
    <t>Stekbord/kombibord i storkök</t>
  </si>
  <si>
    <t xml:space="preserve">Tillkommande om högfartshiss </t>
  </si>
  <si>
    <t>Fasad av träpanel</t>
  </si>
  <si>
    <t>Ingår i pris</t>
  </si>
  <si>
    <t>Fasad av fibercementskivor</t>
  </si>
  <si>
    <t>Utbyte av golv i icke våtrum till linoleum</t>
  </si>
  <si>
    <t>Fast solavskärmning Fasad 1</t>
  </si>
  <si>
    <t>Fast solavskärmning Fasad 2</t>
  </si>
  <si>
    <t>Fast solavskärmning Fasad 3</t>
  </si>
  <si>
    <t>Fast solavskärmning Fasad 4</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</si>
  <si>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</si>
  <si>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</si>
  <si>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</si>
  <si>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</si>
  <si>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</si>
  <si>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</si>
  <si>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</si>
  <si>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</si>
  <si>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</si>
  <si>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1055,9  inkl. takutsprång</t>
  </si>
  <si>
    <t>BRA</t>
  </si>
  <si>
    <t>Pedagogisk yta</t>
  </si>
  <si>
    <t>Barnyta</t>
  </si>
  <si>
    <t>Verksamhetsyta</t>
  </si>
  <si>
    <t>Längsta mått (längd)</t>
  </si>
  <si>
    <t xml:space="preserve">Största bredd </t>
  </si>
  <si>
    <t>Byggnadshöjd</t>
  </si>
  <si>
    <t>Nockhöjd</t>
  </si>
  <si>
    <t>Totalhöjd</t>
  </si>
  <si>
    <t>Våningshöjd</t>
  </si>
  <si>
    <t>Rumshöjd</t>
  </si>
  <si>
    <t>2,7-5,7</t>
  </si>
  <si>
    <t>Sockelhöjd</t>
  </si>
  <si>
    <t>0,300/0,100</t>
  </si>
  <si>
    <t>Stomsystem</t>
  </si>
  <si>
    <t>KL-trä</t>
  </si>
  <si>
    <t>Regel väggar i trä och bjälklag av KL trä</t>
  </si>
  <si>
    <t>Trä/ stål/ hdf</t>
  </si>
  <si>
    <t>Grundsystem</t>
  </si>
  <si>
    <t>Betongplatta på mark</t>
  </si>
  <si>
    <t>Betongplatta på mark + fund.</t>
  </si>
  <si>
    <t>Uppvärminingssystem (och kort om styrning)</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</si>
  <si>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</si>
  <si>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 xml:space="preserve">fjärrvärme, utetemperaturkompenserad framledningstemperatur för VS-system </t>
  </si>
  <si>
    <t>Golvvärme, rumsgivare</t>
  </si>
  <si>
    <t>Ventilationssystem (antal aggregat, fabrikat, återvinning, styrning (CAV/VAV)</t>
  </si>
  <si>
    <r>
      <t>2 st LA (FTX)</t>
    </r>
    <r>
      <rPr>
        <b/>
        <sz val="11"/>
        <color theme="1"/>
        <rFont val="Calibri"/>
        <family val="2"/>
        <scheme val="minor"/>
      </rPr>
      <t xml:space="preserve">
</t>
    </r>
    <r>
      <rPr>
        <sz val="11"/>
        <color theme="1"/>
        <rFont val="Calibri"/>
        <family val="2"/>
        <scheme val="minor"/>
      </rPr>
      <t>•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</si>
  <si>
    <t>4 st aggregat med roterande VVX, fabrikat IV-produkt. 4 aggregat för avdelningar och administration styrs för CAV. Aggregat för storkök utförs med VAV, kåpor forceras via tryckknapp.</t>
  </si>
  <si>
    <t>2 aggr. , ej upphandlat, CAV, webbaserad pc system</t>
  </si>
  <si>
    <t>Värmeförlusttal enligt förutsättningarna i upphandlingen (W/m2Atemp)</t>
  </si>
  <si>
    <t xml:space="preserve">17.7 </t>
  </si>
  <si>
    <t>Årsenergiförbrukning/primärenergital enligt förutsättningarna i upphandlingen (Enköping) (kWh/m2Atemp år)</t>
  </si>
  <si>
    <t xml:space="preserve">53.0 
(Primärenergital)
Specifik energianvändning 45.5 </t>
  </si>
  <si>
    <t>Fasadmaterial som finns prissatta</t>
  </si>
  <si>
    <t>Träpanel</t>
  </si>
  <si>
    <t>Träpanel &amp; fibercementskivor</t>
  </si>
  <si>
    <t>Andra alternativa fasadmaterial som kan erbjudas</t>
  </si>
  <si>
    <t>Fibercementskivor
Tegel
Puts
Plåt</t>
  </si>
  <si>
    <t>Fasadskivor</t>
  </si>
  <si>
    <t>Väldigt många</t>
  </si>
  <si>
    <t>Takbeklädnad som ingår</t>
  </si>
  <si>
    <t>Papp</t>
  </si>
  <si>
    <t>Alternativa takbeklädnader som kan erbjudas</t>
  </si>
  <si>
    <t>Plåt
Taktegel
Sedum</t>
  </si>
  <si>
    <t>Plåt</t>
  </si>
  <si>
    <t>Plåt, Tegel och Sedum</t>
  </si>
  <si>
    <t>Takformer och taklutningar som ingår</t>
  </si>
  <si>
    <r>
      <t>Sadeltak 20</t>
    </r>
    <r>
      <rPr>
        <vertAlign val="superscript"/>
        <sz val="11"/>
        <color theme="1"/>
        <rFont val="Calibri"/>
        <family val="2"/>
        <scheme val="minor"/>
      </rPr>
      <t xml:space="preserve">0 </t>
    </r>
    <r>
      <rPr>
        <sz val="11"/>
        <color theme="1"/>
        <rFont val="Calibri"/>
        <family val="2"/>
        <scheme val="minor"/>
      </rPr>
      <t>lutning
Loftgångar ingår</t>
    </r>
  </si>
  <si>
    <r>
      <t>Sadeltak 14</t>
    </r>
    <r>
      <rPr>
        <sz val="11"/>
        <color theme="1"/>
        <rFont val="Calibri"/>
        <family val="2"/>
      </rPr>
      <t>°</t>
    </r>
    <r>
      <rPr>
        <sz val="11"/>
        <color theme="1"/>
        <rFont val="Calibri"/>
        <family val="2"/>
        <scheme val="minor"/>
      </rPr>
      <t xml:space="preserve">         Skärmtak sadeltak 22°</t>
    </r>
  </si>
  <si>
    <t>Enl. sektion</t>
  </si>
  <si>
    <t>Takformer och taklutningar som kan erbjudas</t>
  </si>
  <si>
    <t>-</t>
  </si>
  <si>
    <t>Tillval</t>
  </si>
  <si>
    <t>De mesta</t>
  </si>
  <si>
    <t>Fönster - fabrikat och material/beklädnad</t>
  </si>
  <si>
    <t xml:space="preserve">Aluminium klädda träfönster
Harmoni Alu inåtgående 2+1
Vitmålat på insida, Ral 7004 utvändigt aluminium
2+1 2xenergi+ argon+VK
U-värde 0,9
</t>
  </si>
  <si>
    <t>Elitfönster</t>
  </si>
  <si>
    <t>Ej upphandlat, trä/ alu</t>
  </si>
  <si>
    <t>Inredning som ingår i priset (exemeplvis lekkojor, viss inredning etc)</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</si>
  <si>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</si>
  <si>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Pentry, gradäng, utrustning i WC/RWC, sittnisch</t>
  </si>
  <si>
    <t xml:space="preserve">Enl. ritning verksamhetsplan </t>
  </si>
  <si>
    <t xml:space="preserve">Ev. övrigt som ingår i priset (tex något som ej var kravställt men som ingår hos er) </t>
  </si>
  <si>
    <t>Golvvärme i samtliga ytor för vistelsezon</t>
  </si>
  <si>
    <t>Valfri komposition erbjuder en flexibilbel anpassning till tomt. Länk upp till 4m ingår. Golvvärme</t>
  </si>
  <si>
    <t>Enl. ritning verksamhetsplan. Golvvärme</t>
  </si>
  <si>
    <t xml:space="preserve">Leveranstid vid goda förutsättnignar. Avser tid från erhållet bygglov. </t>
  </si>
  <si>
    <t>16 månander</t>
  </si>
  <si>
    <t>18 månader</t>
  </si>
  <si>
    <t>10 månander</t>
  </si>
  <si>
    <t>Kontaktperson hos leverantören för kommuner/kommunala bolag  vid frågor kring förskolorna</t>
  </si>
  <si>
    <t xml:space="preserve">Peter Axelsson
peter.axelsson@jsb.se
0739-10 00 86
</t>
  </si>
  <si>
    <t>Olika beroende på ort. 
Se länk nedan.</t>
  </si>
  <si>
    <t>Nicklas Hagervall
nicklas.hagervall@skanska.se
010-449 33 44</t>
  </si>
  <si>
    <t>Länk till planlösning och fasad på SKL Kommentus hemsida</t>
  </si>
  <si>
    <t>https://www.sklkommentus.se/globalassets/inkopscentral/ramavtal/filer-och-block/forskolebyggnader/bilder-o-ritningar/jsb-koncept-d.pdf</t>
  </si>
  <si>
    <t>https://www.sklkommentus.se/globalassets/inkopscentral/ramavtal/filer-och-block/forskolebyggnader/bilder-o-ritningar/peab-koncept-d.pdf</t>
  </si>
  <si>
    <t>https://www.sklkommentus.se/globalassets/inkopscentral/ramavtal/filer-och-block/forskolebyggnader/bilder-o-ritningar/skanska-koncept-d.pdf</t>
  </si>
  <si>
    <t xml:space="preserve">   </t>
  </si>
  <si>
    <t>Länk till hemsida med mer information och ritningar på byggnaden</t>
  </si>
  <si>
    <t xml:space="preserve">https://jsb.se/tallen </t>
  </si>
  <si>
    <t>https://peab.se/produkter/entreprenad/flexibla-forskolekoncept-med-barnet-i-fokus/</t>
  </si>
  <si>
    <t>https://www.skanska.se/forskolor</t>
  </si>
  <si>
    <t>Samtliga koncept har:</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</si>
  <si>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</si>
  <si>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</si>
  <si>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</si>
  <si>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</si>
  <si>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</si>
  <si>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 xml:space="preserve">Ramavtal förskolebyggnader Adda Inköpscentral </t>
  </si>
  <si>
    <t>Ändringsdatum</t>
  </si>
  <si>
    <t>Vad har ändrats?</t>
  </si>
  <si>
    <t>Ny ramavtalsleverantör efter överlåtelse från Flexator till Adapteo AB</t>
  </si>
  <si>
    <t>ingår</t>
  </si>
  <si>
    <t>Klimatpåverkan (kg CO2e) - leverantörens beräknade klimatpåverkan för konceptförskolan under byggskedet. Att nyttja som komplement till information om byggnadens energiförbrukning under driftskedet. Leverantörernas uppgifter i denna sammanställning är delvis baserade på schablondata. För att inte felaktigt exkludera relevanta leverantörer bör utvärdering ske med marginal på angivna värden och kravnivån bör verifieras med leverantören innan kontrakt tecknas.</t>
  </si>
  <si>
    <t>Uppdaterad klimatdata "Klimatpåverkan (kg CO2e)"</t>
  </si>
  <si>
    <t>Indexering för år 2024. Procentuell höjning med 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</si>
</sst>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12"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11"/>
      <color theme="1"/>
      <name val="Calibri"/>
      <family val="2"/>
    </font>
    <font>
      <vertAlign val="superscript"/>
      <sz val="11"/>
      <color theme="1"/>
      <name val="Calibri"/>
      <family val="2"/>
      <scheme val="minor"/>
    </font>
    <font>
      <u/>
      <sz val="11"/>
      <color theme="10"/>
      <name val="Calibri"/>
      <family val="2"/>
      <scheme val="minor"/>
    </font>
    <font>
      <b/>
      <u/>
      <sz val="11"/>
      <color theme="1"/>
      <name val="Calibri"/>
      <family val="2"/>
      <scheme val="minor"/>
    </font>
    <font>
      <b/>
      <sz val="11"/>
      <color rgb="FF000000"/>
      <name val="Calibri"/>
      <family val="2"/>
    </font>
    <font>
      <sz val="10"/>
      <color theme="1"/>
      <name val="Calibri"/>
      <family val="2"/>
      <scheme val="minor"/>
    </font>
    <font>
      <sz val="11"/>
      <color rgb="FF000000"/>
      <name val="Calibri"/>
      <family val="2"/>
      <scheme val="minor"/>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61">
    <xf numFmtId="0" fontId="0" fillId="0" borderId="0" xfId="0"/>
    <xf numFmtId="0" fontId="0" fillId="0" borderId="0" xfId="0" applyAlignment="1">
      <alignment wrapText="1"/>
    </xf>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0" fillId="0" borderId="0" xfId="0" applyAlignment="1">
      <alignment horizontal="right"/>
    </xf>
    <xf numFmtId="0" fontId="7" fillId="0" borderId="0" xfId="0" applyFont="1"/>
    <xf numFmtId="3" fontId="0" fillId="0" borderId="1" xfId="0" applyNumberFormat="1" applyBorder="1"/>
    <xf numFmtId="3" fontId="0" fillId="0" borderId="1" xfId="0" applyNumberFormat="1" applyBorder="1" applyAlignment="1">
      <alignment horizontal="right"/>
    </xf>
    <xf numFmtId="3" fontId="0" fillId="0" borderId="0" xfId="0" applyNumberFormat="1"/>
    <xf numFmtId="0" fontId="0" fillId="0" borderId="1" xfId="0" applyBorder="1"/>
    <xf numFmtId="3" fontId="0" fillId="2" borderId="1" xfId="0" applyNumberFormat="1" applyFill="1" applyBorder="1" applyAlignment="1">
      <alignment horizontal="right"/>
    </xf>
    <xf numFmtId="0" fontId="0" fillId="2" borderId="1" xfId="0" applyFill="1" applyBorder="1"/>
    <xf numFmtId="0" fontId="0" fillId="2" borderId="1" xfId="0" applyFill="1" applyBorder="1" applyAlignment="1">
      <alignment horizontal="right"/>
    </xf>
    <xf numFmtId="0" fontId="0" fillId="2" borderId="1" xfId="0" applyFill="1" applyBorder="1" applyAlignment="1">
      <alignment wrapText="1"/>
    </xf>
    <xf numFmtId="3" fontId="0" fillId="0" borderId="0" xfId="0" applyNumberFormat="1" applyAlignment="1">
      <alignment horizontal="right"/>
    </xf>
    <xf numFmtId="165"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0" fillId="0" borderId="1" xfId="0" applyBorder="1" applyAlignment="1">
      <alignment horizontal="right" vertical="top" wrapText="1"/>
    </xf>
    <xf numFmtId="1" fontId="0" fillId="2" borderId="1" xfId="0" applyNumberFormat="1" applyFill="1" applyBorder="1" applyAlignment="1">
      <alignment horizontal="right"/>
    </xf>
    <xf numFmtId="0" fontId="0" fillId="2" borderId="1" xfId="0" applyFill="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right" vertical="top"/>
    </xf>
    <xf numFmtId="0" fontId="0" fillId="2" borderId="1" xfId="0" applyFill="1" applyBorder="1" applyAlignment="1">
      <alignment horizontal="right" vertical="top" wrapText="1"/>
    </xf>
    <xf numFmtId="0" fontId="0" fillId="0" borderId="1" xfId="0" applyBorder="1" applyAlignment="1">
      <alignment horizontal="right" vertical="top"/>
    </xf>
    <xf numFmtId="0" fontId="8" fillId="0" borderId="1" xfId="0" applyFont="1" applyBorder="1" applyAlignment="1">
      <alignment horizontal="left" vertical="top" wrapText="1"/>
    </xf>
    <xf numFmtId="0" fontId="0" fillId="2" borderId="2" xfId="0" applyFill="1" applyBorder="1" applyAlignment="1">
      <alignment horizontal="right"/>
    </xf>
    <xf numFmtId="165" fontId="0" fillId="0" borderId="2" xfId="1" applyNumberFormat="1" applyFont="1" applyFill="1" applyBorder="1"/>
    <xf numFmtId="0" fontId="0" fillId="2" borderId="2" xfId="0" applyFill="1" applyBorder="1" applyAlignment="1">
      <alignment wrapText="1"/>
    </xf>
    <xf numFmtId="165" fontId="0" fillId="0" borderId="0" xfId="1" applyNumberFormat="1" applyFont="1" applyFill="1" applyBorder="1"/>
    <xf numFmtId="2" fontId="0" fillId="2" borderId="1" xfId="0" applyNumberFormat="1" applyFill="1" applyBorder="1" applyAlignment="1">
      <alignment horizontal="right"/>
    </xf>
    <xf numFmtId="0" fontId="9" fillId="0" borderId="1" xfId="0" applyFont="1" applyBorder="1" applyAlignment="1">
      <alignment horizontal="left" vertical="top" wrapText="1"/>
    </xf>
    <xf numFmtId="1" fontId="0" fillId="0" borderId="1" xfId="0" applyNumberFormat="1" applyBorder="1"/>
    <xf numFmtId="1" fontId="0" fillId="2" borderId="1" xfId="0" applyNumberFormat="1" applyFill="1" applyBorder="1" applyAlignment="1">
      <alignment wrapText="1"/>
    </xf>
    <xf numFmtId="1" fontId="0" fillId="0" borderId="1" xfId="1" applyNumberFormat="1" applyFont="1" applyFill="1" applyBorder="1" applyAlignment="1">
      <alignment horizontal="right"/>
    </xf>
    <xf numFmtId="14" fontId="0" fillId="0" borderId="0" xfId="0" applyNumberFormat="1" applyAlignment="1">
      <alignment horizontal="left"/>
    </xf>
    <xf numFmtId="0" fontId="9" fillId="2" borderId="1" xfId="0" applyFont="1" applyFill="1" applyBorder="1" applyAlignment="1">
      <alignment horizontal="left" vertical="top" wrapText="1"/>
    </xf>
    <xf numFmtId="0" fontId="0" fillId="0" borderId="3" xfId="0" applyBorder="1" applyAlignment="1">
      <alignment horizontal="right"/>
    </xf>
    <xf numFmtId="165" fontId="0" fillId="0" borderId="3" xfId="1" applyNumberFormat="1" applyFont="1" applyFill="1" applyBorder="1"/>
    <xf numFmtId="0" fontId="0" fillId="0" borderId="3" xfId="0" applyBorder="1" applyAlignment="1">
      <alignment wrapText="1"/>
    </xf>
    <xf numFmtId="0" fontId="6" fillId="0" borderId="1" xfId="2" applyFill="1" applyBorder="1"/>
    <xf numFmtId="0" fontId="6" fillId="2" borderId="1" xfId="2" applyFill="1" applyBorder="1"/>
    <xf numFmtId="3" fontId="0" fillId="0" borderId="1" xfId="0" applyNumberFormat="1" applyBorder="1" applyAlignment="1">
      <alignment horizontal="left" vertical="top" wrapText="1"/>
    </xf>
    <xf numFmtId="3" fontId="0" fillId="2" borderId="1" xfId="0" applyNumberFormat="1" applyFill="1" applyBorder="1" applyAlignment="1">
      <alignment horizontal="left" vertical="top" wrapText="1"/>
    </xf>
    <xf numFmtId="3" fontId="10" fillId="2" borderId="1" xfId="0" applyNumberFormat="1" applyFont="1" applyFill="1" applyBorder="1" applyAlignment="1">
      <alignment horizontal="left" vertical="top" wrapText="1"/>
    </xf>
    <xf numFmtId="0" fontId="1" fillId="3" borderId="4" xfId="0" applyFont="1" applyFill="1" applyBorder="1" applyAlignment="1">
      <alignment horizontal="left" vertical="top"/>
    </xf>
    <xf numFmtId="0" fontId="0" fillId="0" borderId="0" xfId="0" applyAlignment="1">
      <alignment vertical="top"/>
    </xf>
    <xf numFmtId="0" fontId="0" fillId="0" borderId="6" xfId="0" applyBorder="1" applyAlignment="1">
      <alignment horizontal="left" vertical="top"/>
    </xf>
    <xf numFmtId="0" fontId="0" fillId="0" borderId="6" xfId="0" applyBorder="1"/>
    <xf numFmtId="0" fontId="0" fillId="0" borderId="7" xfId="0" applyBorder="1"/>
    <xf numFmtId="0" fontId="1" fillId="3" borderId="4" xfId="0" applyFont="1" applyFill="1" applyBorder="1" applyAlignment="1">
      <alignment horizontal="left"/>
    </xf>
    <xf numFmtId="0" fontId="1" fillId="3" borderId="5" xfId="0" applyFont="1" applyFill="1" applyBorder="1" applyAlignment="1">
      <alignment horizontal="left"/>
    </xf>
    <xf numFmtId="0" fontId="0" fillId="0" borderId="6" xfId="0" applyBorder="1" applyAlignment="1">
      <alignment horizontal="left"/>
    </xf>
    <xf numFmtId="0" fontId="1" fillId="2" borderId="8" xfId="0" applyFont="1" applyFill="1" applyBorder="1" applyAlignment="1">
      <alignment wrapText="1"/>
    </xf>
    <xf numFmtId="0" fontId="1" fillId="0" borderId="8" xfId="0" applyFont="1" applyBorder="1" applyAlignment="1">
      <alignment wrapText="1"/>
    </xf>
    <xf numFmtId="3" fontId="0" fillId="0" borderId="2" xfId="0" applyNumberFormat="1" applyBorder="1"/>
    <xf numFmtId="3" fontId="0" fillId="2" borderId="2" xfId="0" applyNumberFormat="1" applyFill="1" applyBorder="1" applyAlignment="1">
      <alignment horizontal="right"/>
    </xf>
    <xf numFmtId="0" fontId="1" fillId="0" borderId="9" xfId="0" applyFont="1" applyBorder="1"/>
    <xf numFmtId="0" fontId="1" fillId="0" borderId="5" xfId="0" applyFont="1" applyBorder="1"/>
    <xf numFmtId="0" fontId="0" fillId="0" borderId="0" xfId="0" applyAlignment="1">
      <alignment horizontal="left"/>
    </xf>
  </cellXfs>
  <cellStyles count="3">
    <cellStyle name="Hyperlänk" xfId="2" builtinId="8"/>
    <cellStyle name="Normal" xfId="0" builtinId="0"/>
    <cellStyle name="Tusen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sklkommentus.se/globalassets/inkopscentral/ramavtal/filer-och-block/forskolebyggnader/bilder-o-ritningar/jsb-koncept-d.pdf" TargetMode="External"/><Relationship Id="rId7" Type="http://schemas.openxmlformats.org/officeDocument/2006/relationships/printerSettings" Target="../printerSettings/printerSettings1.bin"/><Relationship Id="rId2" Type="http://schemas.openxmlformats.org/officeDocument/2006/relationships/hyperlink" Target="https://www.skanska.se/forskolor" TargetMode="External"/><Relationship Id="rId1" Type="http://schemas.openxmlformats.org/officeDocument/2006/relationships/hyperlink" Target="https://peab.se/produkter/entreprenad/flexibla-forskolekoncept-med-barnet-i-fokus/" TargetMode="External"/><Relationship Id="rId6" Type="http://schemas.openxmlformats.org/officeDocument/2006/relationships/hyperlink" Target="https://jsb.se/tallen" TargetMode="External"/><Relationship Id="rId5" Type="http://schemas.openxmlformats.org/officeDocument/2006/relationships/hyperlink" Target="https://www.sklkommentus.se/globalassets/inkopscentral/ramavtal/filer-och-block/forskolebyggnader/bilder-o-ritningar/skanska-koncept-d.pdf" TargetMode="External"/><Relationship Id="rId4" Type="http://schemas.openxmlformats.org/officeDocument/2006/relationships/hyperlink" Target="https://www.sklkommentus.se/globalassets/inkopscentral/ramavtal/filer-och-block/forskolebyggnader/bilder-o-ritningar/peab-koncept-d.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3"/>
  <sheetViews>
    <sheetView tabSelected="1" zoomScale="63" zoomScaleNormal="80" workbookViewId="0">
      <selection activeCell="H17" sqref="H17"/>
    </sheetView>
  </sheetViews>
  <sheetFormatPr defaultColWidth="9.1796875" defaultRowHeight="14.5" x14ac:dyDescent="0.35"/>
  <cols>
    <col min="1" max="1" width="57.1796875" customWidth="1"/>
    <col min="2" max="3" width="28.453125" customWidth="1"/>
    <col min="4" max="4" width="40" customWidth="1"/>
    <col min="5" max="5" width="24.54296875" customWidth="1"/>
  </cols>
  <sheetData>
    <row r="1" spans="1:4" x14ac:dyDescent="0.35">
      <c r="A1" s="6" t="s">
        <v>0</v>
      </c>
      <c r="B1" s="36">
        <v>45323</v>
      </c>
      <c r="C1" s="4" t="s">
        <v>128</v>
      </c>
    </row>
    <row r="2" spans="1:4" x14ac:dyDescent="0.35">
      <c r="A2" t="s">
        <v>1</v>
      </c>
    </row>
    <row r="3" spans="1:4" x14ac:dyDescent="0.35">
      <c r="A3" t="s">
        <v>2</v>
      </c>
    </row>
    <row r="4" spans="1:4" x14ac:dyDescent="0.35">
      <c r="A4" t="s">
        <v>3</v>
      </c>
    </row>
    <row r="5" spans="1:4" ht="22" customHeight="1" thickBot="1" x14ac:dyDescent="0.4">
      <c r="A5" s="3"/>
      <c r="B5" s="54" t="s">
        <v>4</v>
      </c>
      <c r="C5" s="55" t="s">
        <v>5</v>
      </c>
      <c r="D5" s="54" t="s">
        <v>6</v>
      </c>
    </row>
    <row r="6" spans="1:4" ht="15" thickBot="1" x14ac:dyDescent="0.4">
      <c r="A6" s="4" t="s">
        <v>7</v>
      </c>
      <c r="B6" s="58"/>
      <c r="C6" s="58"/>
      <c r="D6" s="59"/>
    </row>
    <row r="7" spans="1:4" x14ac:dyDescent="0.35">
      <c r="A7" t="s">
        <v>8</v>
      </c>
      <c r="B7" s="57">
        <f>52800000*1.0376</f>
        <v>54785280.000000007</v>
      </c>
      <c r="C7" s="56">
        <f>49234269.048*1.0376</f>
        <v>51085477.564204805</v>
      </c>
      <c r="D7" s="57">
        <f>39942759.12624*1.0376</f>
        <v>41444606.869386628</v>
      </c>
    </row>
    <row r="8" spans="1:4" x14ac:dyDescent="0.35">
      <c r="A8" t="s">
        <v>9</v>
      </c>
      <c r="B8" s="57">
        <f>52800000*1.0376</f>
        <v>54785280.000000007</v>
      </c>
      <c r="C8" s="56">
        <f>49234269.048*1.0376</f>
        <v>51085477.564204805</v>
      </c>
      <c r="D8" s="57">
        <f t="shared" ref="D8:D13" si="0">39942759.12624*1.0376</f>
        <v>41444606.869386628</v>
      </c>
    </row>
    <row r="9" spans="1:4" x14ac:dyDescent="0.35">
      <c r="A9" t="s">
        <v>10</v>
      </c>
      <c r="B9" s="20"/>
      <c r="C9" s="7">
        <f>52851004.452*1.0376</f>
        <v>54838202.219395205</v>
      </c>
      <c r="D9" s="57">
        <f t="shared" si="0"/>
        <v>41444606.869386628</v>
      </c>
    </row>
    <row r="10" spans="1:4" x14ac:dyDescent="0.35">
      <c r="A10" t="s">
        <v>11</v>
      </c>
      <c r="B10" s="20"/>
      <c r="C10" s="7">
        <f>52500997.8*1.0376</f>
        <v>54475035.317280002</v>
      </c>
      <c r="D10" s="57">
        <f t="shared" si="0"/>
        <v>41444606.869386628</v>
      </c>
    </row>
    <row r="11" spans="1:4" x14ac:dyDescent="0.35">
      <c r="A11" t="s">
        <v>12</v>
      </c>
      <c r="B11" s="11">
        <f>54240000*1.0376</f>
        <v>56279424.000000007</v>
      </c>
      <c r="C11" s="7">
        <f>55942729.878*1.0376</f>
        <v>58046176.521412805</v>
      </c>
      <c r="D11" s="11">
        <f>43936335.02556*1.0376</f>
        <v>45588341.222521059</v>
      </c>
    </row>
    <row r="12" spans="1:4" x14ac:dyDescent="0.35">
      <c r="A12" t="s">
        <v>13</v>
      </c>
      <c r="B12" s="11">
        <f>55160000*1.0376</f>
        <v>57234016.000000007</v>
      </c>
      <c r="C12" s="7">
        <f>54251031.06*1.0376</f>
        <v>56290869.827856004</v>
      </c>
      <c r="D12" s="57">
        <f t="shared" si="0"/>
        <v>41444606.869386628</v>
      </c>
    </row>
    <row r="13" spans="1:4" x14ac:dyDescent="0.35">
      <c r="A13" t="s">
        <v>14</v>
      </c>
      <c r="B13" s="11">
        <f>54650000*1.0376</f>
        <v>56704840.000000007</v>
      </c>
      <c r="C13" s="7">
        <f t="shared" ref="C13:C14" si="1">54251031.06*1.0376</f>
        <v>56290869.827856004</v>
      </c>
      <c r="D13" s="57">
        <f t="shared" si="0"/>
        <v>41444606.869386628</v>
      </c>
    </row>
    <row r="14" spans="1:4" x14ac:dyDescent="0.35">
      <c r="A14" t="s">
        <v>15</v>
      </c>
      <c r="B14" s="11">
        <f>56250000*1.0376</f>
        <v>58365000.000000007</v>
      </c>
      <c r="C14" s="7">
        <f t="shared" si="1"/>
        <v>56290869.827856004</v>
      </c>
      <c r="D14" s="11">
        <f>43936335.02556*1.0376</f>
        <v>45588341.222521059</v>
      </c>
    </row>
    <row r="15" spans="1:4" x14ac:dyDescent="0.35">
      <c r="A15" s="4" t="s">
        <v>16</v>
      </c>
      <c r="B15" s="12"/>
      <c r="C15" s="10"/>
      <c r="D15" s="11"/>
    </row>
    <row r="16" spans="1:4" x14ac:dyDescent="0.35">
      <c r="A16" t="s">
        <v>17</v>
      </c>
      <c r="B16" s="11">
        <v>-880000</v>
      </c>
      <c r="C16" s="8">
        <v>-116668.88400000001</v>
      </c>
      <c r="D16" s="11">
        <v>-268338.43320000003</v>
      </c>
    </row>
    <row r="17" spans="1:4" x14ac:dyDescent="0.35">
      <c r="A17" t="s">
        <v>18</v>
      </c>
      <c r="B17" s="11">
        <v>170000</v>
      </c>
      <c r="C17" s="8">
        <v>72918.052500000005</v>
      </c>
      <c r="D17" s="11">
        <v>49117.600164000003</v>
      </c>
    </row>
    <row r="18" spans="1:4" x14ac:dyDescent="0.35">
      <c r="A18" t="s">
        <v>19</v>
      </c>
      <c r="B18" s="11">
        <v>70000</v>
      </c>
      <c r="C18" s="8">
        <v>152068.52960000001</v>
      </c>
      <c r="D18" s="11">
        <v>31267.260912000005</v>
      </c>
    </row>
    <row r="19" spans="1:4" x14ac:dyDescent="0.35">
      <c r="A19" t="s">
        <v>20</v>
      </c>
      <c r="B19" s="11">
        <v>260000</v>
      </c>
      <c r="C19" s="7">
        <v>233337.76800000001</v>
      </c>
      <c r="D19" s="11">
        <v>229837.70147999999</v>
      </c>
    </row>
    <row r="20" spans="1:4" x14ac:dyDescent="0.35">
      <c r="A20" t="s">
        <v>21</v>
      </c>
      <c r="B20" s="20" t="s">
        <v>22</v>
      </c>
      <c r="C20" s="8" t="s">
        <v>22</v>
      </c>
      <c r="D20" s="11">
        <v>0</v>
      </c>
    </row>
    <row r="21" spans="1:4" x14ac:dyDescent="0.35">
      <c r="A21" t="s">
        <v>23</v>
      </c>
      <c r="B21" s="11">
        <v>215000</v>
      </c>
      <c r="C21" s="8" t="s">
        <v>22</v>
      </c>
      <c r="D21" s="11">
        <v>683679.66024000011</v>
      </c>
    </row>
    <row r="22" spans="1:4" x14ac:dyDescent="0.35">
      <c r="A22" t="s">
        <v>24</v>
      </c>
      <c r="B22" s="11">
        <v>-300000</v>
      </c>
      <c r="C22" s="10">
        <v>0</v>
      </c>
      <c r="D22" s="11">
        <v>-282338.69928000006</v>
      </c>
    </row>
    <row r="23" spans="1:4" x14ac:dyDescent="0.35">
      <c r="A23" t="s">
        <v>25</v>
      </c>
      <c r="B23" s="11">
        <v>174000</v>
      </c>
      <c r="C23" s="7">
        <v>116668.88400000001</v>
      </c>
      <c r="D23" s="11">
        <v>256671.5448</v>
      </c>
    </row>
    <row r="24" spans="1:4" x14ac:dyDescent="0.35">
      <c r="A24" t="s">
        <v>26</v>
      </c>
      <c r="B24" s="11">
        <v>157000</v>
      </c>
      <c r="C24" s="7">
        <v>38500.731719999996</v>
      </c>
      <c r="D24" s="11">
        <v>200670.48048</v>
      </c>
    </row>
    <row r="25" spans="1:4" x14ac:dyDescent="0.35">
      <c r="A25" t="s">
        <v>27</v>
      </c>
      <c r="B25" s="11">
        <v>252000</v>
      </c>
      <c r="C25" s="7">
        <v>108502.06212</v>
      </c>
      <c r="D25" s="11">
        <v>241504.58988000001</v>
      </c>
    </row>
    <row r="26" spans="1:4" x14ac:dyDescent="0.35">
      <c r="A26" t="s">
        <v>28</v>
      </c>
      <c r="B26" s="11">
        <v>305000</v>
      </c>
      <c r="C26" s="7">
        <v>57167.75316</v>
      </c>
      <c r="D26" s="11">
        <v>175003.326</v>
      </c>
    </row>
    <row r="27" spans="1:4" x14ac:dyDescent="0.35">
      <c r="A27" t="s">
        <v>29</v>
      </c>
      <c r="B27" s="11" t="s">
        <v>22</v>
      </c>
      <c r="C27" s="8" t="s">
        <v>22</v>
      </c>
      <c r="D27" s="11" t="s">
        <v>132</v>
      </c>
    </row>
    <row r="28" spans="1:4" x14ac:dyDescent="0.35">
      <c r="A28" t="s">
        <v>30</v>
      </c>
      <c r="B28" s="15"/>
      <c r="C28" s="15"/>
      <c r="D28" s="15"/>
    </row>
    <row r="29" spans="1:4" x14ac:dyDescent="0.35">
      <c r="A29" t="s">
        <v>31</v>
      </c>
      <c r="B29" s="15"/>
      <c r="C29" s="15"/>
      <c r="D29" s="15"/>
    </row>
    <row r="30" spans="1:4" x14ac:dyDescent="0.35">
      <c r="A30" t="s">
        <v>32</v>
      </c>
    </row>
    <row r="31" spans="1:4" x14ac:dyDescent="0.35">
      <c r="A31" t="s">
        <v>33</v>
      </c>
    </row>
    <row r="32" spans="1:4" x14ac:dyDescent="0.35">
      <c r="A32" t="s">
        <v>34</v>
      </c>
      <c r="B32" s="5"/>
      <c r="C32" s="30"/>
      <c r="D32" s="1"/>
    </row>
    <row r="33" spans="1:5" x14ac:dyDescent="0.35">
      <c r="A33" s="26" t="s">
        <v>35</v>
      </c>
      <c r="B33" s="38"/>
      <c r="C33" s="39"/>
      <c r="D33" s="40"/>
    </row>
    <row r="34" spans="1:5" x14ac:dyDescent="0.35">
      <c r="A34" s="22" t="s">
        <v>36</v>
      </c>
      <c r="B34" s="27">
        <v>1868.6</v>
      </c>
      <c r="C34" s="28">
        <f>886.6*2</f>
        <v>1773.2</v>
      </c>
      <c r="D34" s="29">
        <v>1841</v>
      </c>
      <c r="E34" s="9"/>
    </row>
    <row r="35" spans="1:5" x14ac:dyDescent="0.35">
      <c r="A35" s="22" t="s">
        <v>37</v>
      </c>
      <c r="B35" s="13" t="s">
        <v>38</v>
      </c>
      <c r="C35" s="16">
        <f>C34/2</f>
        <v>886.6</v>
      </c>
      <c r="D35" s="14">
        <v>974</v>
      </c>
    </row>
    <row r="36" spans="1:5" x14ac:dyDescent="0.35">
      <c r="A36" s="22" t="s">
        <v>39</v>
      </c>
      <c r="B36" s="20">
        <v>1721</v>
      </c>
      <c r="C36" s="33">
        <f>798.8+790.6</f>
        <v>1589.4</v>
      </c>
      <c r="D36" s="34">
        <v>1720</v>
      </c>
    </row>
    <row r="37" spans="1:5" x14ac:dyDescent="0.35">
      <c r="A37" s="22" t="s">
        <v>40</v>
      </c>
      <c r="B37" s="20">
        <v>787.1</v>
      </c>
      <c r="C37" s="33">
        <v>736.84</v>
      </c>
      <c r="D37" s="34">
        <v>812</v>
      </c>
    </row>
    <row r="38" spans="1:5" x14ac:dyDescent="0.35">
      <c r="A38" s="22" t="s">
        <v>41</v>
      </c>
      <c r="B38" s="20">
        <v>1239.2</v>
      </c>
      <c r="C38" s="35">
        <v>1037.5999999999999</v>
      </c>
      <c r="D38" s="34">
        <v>1301</v>
      </c>
    </row>
    <row r="39" spans="1:5" x14ac:dyDescent="0.35">
      <c r="A39" s="22" t="s">
        <v>42</v>
      </c>
      <c r="B39" s="20">
        <v>1660.4</v>
      </c>
      <c r="C39" s="33">
        <v>1239.82</v>
      </c>
      <c r="D39" s="34">
        <v>1551</v>
      </c>
    </row>
    <row r="40" spans="1:5" x14ac:dyDescent="0.35">
      <c r="A40" s="22" t="s">
        <v>43</v>
      </c>
      <c r="B40" s="31">
        <v>42.95</v>
      </c>
      <c r="C40" s="17">
        <v>55.6</v>
      </c>
      <c r="D40" s="14">
        <v>41.8</v>
      </c>
    </row>
    <row r="41" spans="1:5" x14ac:dyDescent="0.35">
      <c r="A41" s="22" t="s">
        <v>44</v>
      </c>
      <c r="B41" s="13">
        <v>36.299999999999997</v>
      </c>
      <c r="C41" s="10">
        <v>22.042999999999999</v>
      </c>
      <c r="D41" s="14">
        <v>26.4</v>
      </c>
    </row>
    <row r="42" spans="1:5" x14ac:dyDescent="0.35">
      <c r="A42" s="22" t="s">
        <v>45</v>
      </c>
      <c r="B42" s="13">
        <v>7.1</v>
      </c>
      <c r="C42" s="10">
        <v>7.72</v>
      </c>
      <c r="D42" s="14">
        <v>7.51</v>
      </c>
    </row>
    <row r="43" spans="1:5" x14ac:dyDescent="0.35">
      <c r="A43" s="22" t="s">
        <v>46</v>
      </c>
      <c r="B43" s="13">
        <v>9.6999999999999993</v>
      </c>
      <c r="C43" s="10">
        <v>9.73</v>
      </c>
      <c r="D43" s="14">
        <v>9.98</v>
      </c>
    </row>
    <row r="44" spans="1:5" x14ac:dyDescent="0.35">
      <c r="A44" s="22" t="s">
        <v>47</v>
      </c>
      <c r="B44" s="23">
        <v>11.25</v>
      </c>
      <c r="C44" s="19">
        <v>10.51</v>
      </c>
      <c r="D44" s="24">
        <v>9.98</v>
      </c>
    </row>
    <row r="45" spans="1:5" x14ac:dyDescent="0.35">
      <c r="A45" s="22" t="s">
        <v>48</v>
      </c>
      <c r="B45" s="23">
        <v>3.7</v>
      </c>
      <c r="C45" s="25">
        <v>3.4</v>
      </c>
      <c r="D45" s="24">
        <v>3.3</v>
      </c>
    </row>
    <row r="46" spans="1:5" x14ac:dyDescent="0.35">
      <c r="A46" s="22" t="s">
        <v>49</v>
      </c>
      <c r="B46" s="24" t="s">
        <v>50</v>
      </c>
      <c r="C46" s="19">
        <v>2.7</v>
      </c>
      <c r="D46" s="24">
        <v>2.7</v>
      </c>
    </row>
    <row r="47" spans="1:5" x14ac:dyDescent="0.35">
      <c r="A47" s="22" t="s">
        <v>51</v>
      </c>
      <c r="B47" s="24" t="s">
        <v>52</v>
      </c>
      <c r="C47" s="19">
        <v>0.2</v>
      </c>
      <c r="D47" s="24">
        <v>0.25</v>
      </c>
    </row>
    <row r="48" spans="1:5" ht="29" x14ac:dyDescent="0.35">
      <c r="A48" s="22" t="s">
        <v>53</v>
      </c>
      <c r="B48" s="21" t="s">
        <v>54</v>
      </c>
      <c r="C48" s="18" t="s">
        <v>55</v>
      </c>
      <c r="D48" s="21" t="s">
        <v>56</v>
      </c>
    </row>
    <row r="49" spans="1:36" ht="36.65" customHeight="1" x14ac:dyDescent="0.35">
      <c r="A49" s="22" t="s">
        <v>57</v>
      </c>
      <c r="B49" s="21" t="s">
        <v>58</v>
      </c>
      <c r="C49" s="18" t="s">
        <v>58</v>
      </c>
      <c r="D49" s="21" t="s">
        <v>59</v>
      </c>
    </row>
    <row r="50" spans="1:36" ht="211" customHeight="1" x14ac:dyDescent="0.35">
      <c r="A50" s="22" t="s">
        <v>60</v>
      </c>
      <c r="B50" s="21" t="s">
        <v>61</v>
      </c>
      <c r="C50" s="18" t="s">
        <v>62</v>
      </c>
      <c r="D50" s="21" t="s">
        <v>63</v>
      </c>
    </row>
    <row r="51" spans="1:36" ht="253" customHeight="1" x14ac:dyDescent="0.35">
      <c r="A51" s="22" t="s">
        <v>64</v>
      </c>
      <c r="B51" s="21" t="s">
        <v>65</v>
      </c>
      <c r="C51" s="18" t="s">
        <v>66</v>
      </c>
      <c r="D51" s="21" t="s">
        <v>67</v>
      </c>
    </row>
    <row r="52" spans="1:36" s="22" customFormat="1" ht="156" customHeight="1" x14ac:dyDescent="0.35">
      <c r="A52" s="22" t="s">
        <v>133</v>
      </c>
      <c r="B52" s="44">
        <v>431000</v>
      </c>
      <c r="C52" s="43">
        <v>393000</v>
      </c>
      <c r="D52" s="45">
        <v>437000</v>
      </c>
      <c r="E52"/>
      <c r="F52"/>
      <c r="G52"/>
      <c r="H52"/>
      <c r="I52"/>
      <c r="J52"/>
      <c r="K52"/>
      <c r="L52"/>
      <c r="M52"/>
      <c r="N52"/>
      <c r="O52"/>
      <c r="P52"/>
      <c r="Q52"/>
      <c r="R52"/>
      <c r="S52"/>
      <c r="T52"/>
      <c r="U52"/>
      <c r="V52"/>
      <c r="W52"/>
      <c r="X52"/>
      <c r="Y52"/>
      <c r="Z52"/>
      <c r="AA52"/>
      <c r="AB52"/>
      <c r="AC52"/>
      <c r="AD52"/>
      <c r="AE52"/>
      <c r="AF52"/>
      <c r="AG52"/>
      <c r="AH52"/>
      <c r="AI52"/>
      <c r="AJ52"/>
    </row>
    <row r="53" spans="1:36" ht="29" x14ac:dyDescent="0.35">
      <c r="A53" s="22" t="s">
        <v>68</v>
      </c>
      <c r="B53" s="21" t="s">
        <v>69</v>
      </c>
      <c r="C53" s="18">
        <v>17.600000000000001</v>
      </c>
      <c r="D53" s="21">
        <v>18.7</v>
      </c>
    </row>
    <row r="54" spans="1:36" ht="43.5" x14ac:dyDescent="0.35">
      <c r="A54" s="22" t="s">
        <v>70</v>
      </c>
      <c r="B54" s="21" t="s">
        <v>71</v>
      </c>
      <c r="C54" s="18">
        <v>52.1</v>
      </c>
      <c r="D54" s="21">
        <v>65.3</v>
      </c>
    </row>
    <row r="55" spans="1:36" ht="30" customHeight="1" x14ac:dyDescent="0.35">
      <c r="A55" s="22" t="s">
        <v>72</v>
      </c>
      <c r="B55" s="21" t="s">
        <v>73</v>
      </c>
      <c r="C55" s="18" t="s">
        <v>73</v>
      </c>
      <c r="D55" s="21" t="s">
        <v>74</v>
      </c>
    </row>
    <row r="56" spans="1:36" ht="58" x14ac:dyDescent="0.35">
      <c r="A56" s="22" t="s">
        <v>75</v>
      </c>
      <c r="B56" s="21" t="s">
        <v>76</v>
      </c>
      <c r="C56" s="18" t="s">
        <v>77</v>
      </c>
      <c r="D56" s="21" t="s">
        <v>78</v>
      </c>
    </row>
    <row r="57" spans="1:36" ht="35.9" customHeight="1" x14ac:dyDescent="0.35">
      <c r="A57" s="22" t="s">
        <v>79</v>
      </c>
      <c r="B57" s="21" t="s">
        <v>80</v>
      </c>
      <c r="C57" s="18" t="s">
        <v>80</v>
      </c>
      <c r="D57" s="21" t="s">
        <v>80</v>
      </c>
    </row>
    <row r="58" spans="1:36" ht="45" customHeight="1" x14ac:dyDescent="0.35">
      <c r="A58" s="22" t="s">
        <v>81</v>
      </c>
      <c r="B58" s="21" t="s">
        <v>82</v>
      </c>
      <c r="C58" s="18" t="s">
        <v>83</v>
      </c>
      <c r="D58" s="21" t="s">
        <v>84</v>
      </c>
    </row>
    <row r="59" spans="1:36" ht="63.65" customHeight="1" x14ac:dyDescent="0.35">
      <c r="A59" s="22" t="s">
        <v>85</v>
      </c>
      <c r="B59" s="21" t="s">
        <v>86</v>
      </c>
      <c r="C59" s="18" t="s">
        <v>87</v>
      </c>
      <c r="D59" s="21" t="s">
        <v>88</v>
      </c>
    </row>
    <row r="60" spans="1:36" ht="92.15" customHeight="1" x14ac:dyDescent="0.35">
      <c r="A60" s="22" t="s">
        <v>89</v>
      </c>
      <c r="B60" s="21" t="s">
        <v>90</v>
      </c>
      <c r="C60" s="18" t="s">
        <v>91</v>
      </c>
      <c r="D60" s="21" t="s">
        <v>92</v>
      </c>
    </row>
    <row r="61" spans="1:36" ht="107.15" customHeight="1" x14ac:dyDescent="0.35">
      <c r="A61" s="22" t="s">
        <v>93</v>
      </c>
      <c r="B61" s="21" t="s">
        <v>94</v>
      </c>
      <c r="C61" s="18" t="s">
        <v>95</v>
      </c>
      <c r="D61" s="21" t="s">
        <v>96</v>
      </c>
    </row>
    <row r="62" spans="1:36" ht="286" customHeight="1" x14ac:dyDescent="0.35">
      <c r="A62" s="22" t="s">
        <v>97</v>
      </c>
      <c r="B62" s="37" t="s">
        <v>98</v>
      </c>
      <c r="C62" s="32" t="s">
        <v>99</v>
      </c>
      <c r="D62" s="21" t="s">
        <v>100</v>
      </c>
    </row>
    <row r="63" spans="1:36" ht="128.5" customHeight="1" x14ac:dyDescent="0.35">
      <c r="A63" s="22" t="s">
        <v>101</v>
      </c>
      <c r="B63" s="21" t="s">
        <v>102</v>
      </c>
      <c r="C63" s="18" t="s">
        <v>103</v>
      </c>
      <c r="D63" s="21" t="s">
        <v>104</v>
      </c>
    </row>
    <row r="64" spans="1:36" ht="39.25" customHeight="1" x14ac:dyDescent="0.35">
      <c r="A64" s="1" t="s">
        <v>105</v>
      </c>
      <c r="B64" s="21" t="s">
        <v>106</v>
      </c>
      <c r="C64" s="18" t="s">
        <v>107</v>
      </c>
      <c r="D64" s="21" t="s">
        <v>108</v>
      </c>
    </row>
    <row r="65" spans="1:5" ht="58" x14ac:dyDescent="0.35">
      <c r="A65" s="3" t="s">
        <v>109</v>
      </c>
      <c r="B65" s="21" t="s">
        <v>110</v>
      </c>
      <c r="C65" s="18" t="s">
        <v>111</v>
      </c>
      <c r="D65" s="21" t="s">
        <v>112</v>
      </c>
    </row>
    <row r="66" spans="1:5" x14ac:dyDescent="0.35">
      <c r="A66" s="3" t="s">
        <v>113</v>
      </c>
      <c r="B66" s="42" t="s">
        <v>114</v>
      </c>
      <c r="C66" s="41" t="s">
        <v>115</v>
      </c>
      <c r="D66" s="42" t="s">
        <v>116</v>
      </c>
      <c r="E66" t="s">
        <v>117</v>
      </c>
    </row>
    <row r="67" spans="1:5" x14ac:dyDescent="0.35">
      <c r="A67" s="3" t="s">
        <v>118</v>
      </c>
      <c r="B67" s="42" t="s">
        <v>119</v>
      </c>
      <c r="C67" s="41" t="s">
        <v>120</v>
      </c>
      <c r="D67" s="42" t="s">
        <v>121</v>
      </c>
      <c r="E67" t="s">
        <v>117</v>
      </c>
    </row>
    <row r="68" spans="1:5" x14ac:dyDescent="0.35">
      <c r="A68" s="2" t="s">
        <v>122</v>
      </c>
    </row>
    <row r="69" spans="1:5" x14ac:dyDescent="0.35">
      <c r="A69" s="2" t="s">
        <v>123</v>
      </c>
    </row>
    <row r="70" spans="1:5" x14ac:dyDescent="0.35">
      <c r="A70" s="2" t="s">
        <v>124</v>
      </c>
    </row>
    <row r="71" spans="1:5" x14ac:dyDescent="0.35">
      <c r="A71" s="2" t="s">
        <v>125</v>
      </c>
    </row>
    <row r="72" spans="1:5" x14ac:dyDescent="0.35">
      <c r="A72" s="2" t="s">
        <v>126</v>
      </c>
    </row>
    <row r="73" spans="1:5" x14ac:dyDescent="0.35">
      <c r="A73" s="2" t="s">
        <v>127</v>
      </c>
    </row>
    <row r="74" spans="1:5" ht="15" thickBot="1" x14ac:dyDescent="0.4">
      <c r="A74" s="2"/>
    </row>
    <row r="75" spans="1:5" s="47" customFormat="1" ht="15" thickBot="1" x14ac:dyDescent="0.4">
      <c r="A75" s="46" t="s">
        <v>129</v>
      </c>
    </row>
    <row r="76" spans="1:5" s="47" customFormat="1" x14ac:dyDescent="0.35">
      <c r="A76" s="48">
        <v>220621</v>
      </c>
    </row>
    <row r="77" spans="1:5" x14ac:dyDescent="0.35">
      <c r="A77" s="49"/>
    </row>
    <row r="78" spans="1:5" x14ac:dyDescent="0.35">
      <c r="A78" s="49"/>
    </row>
    <row r="79" spans="1:5" x14ac:dyDescent="0.35">
      <c r="A79" s="49"/>
    </row>
    <row r="80" spans="1:5" x14ac:dyDescent="0.35">
      <c r="A80" s="49"/>
    </row>
    <row r="81" spans="1:1" x14ac:dyDescent="0.35">
      <c r="A81" s="49"/>
    </row>
    <row r="82" spans="1:1" x14ac:dyDescent="0.35">
      <c r="A82" s="49"/>
    </row>
    <row r="83" spans="1:1" x14ac:dyDescent="0.35">
      <c r="A83" s="49"/>
    </row>
    <row r="84" spans="1:1" x14ac:dyDescent="0.35">
      <c r="A84" s="49"/>
    </row>
    <row r="85" spans="1:1" x14ac:dyDescent="0.35">
      <c r="A85" s="49"/>
    </row>
    <row r="86" spans="1:1" x14ac:dyDescent="0.35">
      <c r="A86" s="49"/>
    </row>
    <row r="87" spans="1:1" x14ac:dyDescent="0.35">
      <c r="A87" s="49"/>
    </row>
    <row r="88" spans="1:1" x14ac:dyDescent="0.35">
      <c r="A88" s="49"/>
    </row>
    <row r="89" spans="1:1" x14ac:dyDescent="0.35">
      <c r="A89" s="49"/>
    </row>
    <row r="90" spans="1:1" x14ac:dyDescent="0.35">
      <c r="A90" s="49"/>
    </row>
    <row r="91" spans="1:1" x14ac:dyDescent="0.35">
      <c r="A91" s="49"/>
    </row>
    <row r="92" spans="1:1" x14ac:dyDescent="0.35">
      <c r="A92" s="49"/>
    </row>
    <row r="93" spans="1:1" x14ac:dyDescent="0.35">
      <c r="A93" s="49"/>
    </row>
    <row r="94" spans="1:1" x14ac:dyDescent="0.35">
      <c r="A94" s="49"/>
    </row>
    <row r="95" spans="1:1" x14ac:dyDescent="0.35">
      <c r="A95" s="49"/>
    </row>
    <row r="96" spans="1:1" x14ac:dyDescent="0.35">
      <c r="A96" s="49"/>
    </row>
    <row r="97" spans="1:1" x14ac:dyDescent="0.35">
      <c r="A97" s="49"/>
    </row>
    <row r="98" spans="1:1" x14ac:dyDescent="0.35">
      <c r="A98" s="49"/>
    </row>
    <row r="99" spans="1:1" x14ac:dyDescent="0.35">
      <c r="A99" s="49"/>
    </row>
    <row r="100" spans="1:1" x14ac:dyDescent="0.35">
      <c r="A100" s="49"/>
    </row>
    <row r="101" spans="1:1" x14ac:dyDescent="0.35">
      <c r="A101" s="49"/>
    </row>
    <row r="102" spans="1:1" x14ac:dyDescent="0.35">
      <c r="A102" s="49"/>
    </row>
    <row r="103" spans="1:1" ht="15" thickBot="1" x14ac:dyDescent="0.4">
      <c r="A103" s="50"/>
    </row>
  </sheetData>
  <hyperlinks>
    <hyperlink ref="C67" r:id="rId1" xr:uid="{00000000-0004-0000-0000-000002000000}"/>
    <hyperlink ref="D67" r:id="rId2" xr:uid="{00000000-0004-0000-0000-000003000000}"/>
    <hyperlink ref="B66" r:id="rId3" xr:uid="{00000000-0004-0000-0000-000008000000}"/>
    <hyperlink ref="C66" r:id="rId4" xr:uid="{00000000-0004-0000-0000-000009000000}"/>
    <hyperlink ref="D66" r:id="rId5" xr:uid="{00000000-0004-0000-0000-00000A000000}"/>
    <hyperlink ref="B67" r:id="rId6" xr:uid="{00000000-0004-0000-0000-00000D000000}"/>
  </hyperlinks>
  <pageMargins left="0.7" right="0.7" top="0.75" bottom="0.75" header="0.3" footer="0.3"/>
  <pageSetup paperSize="9" orientation="portrait" r:id="rId7"/>
  <ignoredErrors>
    <ignoredError sqref="D11" formula="1"/>
  </ignoredErrors>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3CB0-4A1E-4207-904B-6B10E9FBCFF1}">
  <dimension ref="A1:B4"/>
  <sheetViews>
    <sheetView workbookViewId="0">
      <selection activeCell="D14" sqref="D14"/>
    </sheetView>
  </sheetViews>
  <sheetFormatPr defaultRowHeight="14.5" x14ac:dyDescent="0.35"/>
  <cols>
    <col min="1" max="1" width="21.81640625" customWidth="1"/>
    <col min="2" max="2" width="21" customWidth="1"/>
  </cols>
  <sheetData>
    <row r="1" spans="1:2" ht="15" thickBot="1" x14ac:dyDescent="0.4">
      <c r="A1" s="51" t="s">
        <v>129</v>
      </c>
      <c r="B1" s="52" t="s">
        <v>130</v>
      </c>
    </row>
    <row r="2" spans="1:2" x14ac:dyDescent="0.35">
      <c r="A2" s="53">
        <v>220826</v>
      </c>
      <c r="B2" t="s">
        <v>131</v>
      </c>
    </row>
    <row r="3" spans="1:2" x14ac:dyDescent="0.35">
      <c r="A3" s="60">
        <v>231219</v>
      </c>
      <c r="B3" t="s">
        <v>134</v>
      </c>
    </row>
    <row r="4" spans="1:2" x14ac:dyDescent="0.35">
      <c r="A4" s="60">
        <v>240201</v>
      </c>
      <c r="B4" t="s">
        <v>135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749B28-C7CC-40AB-B835-A915781DAD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230478-17FD-4043-8734-1692AF219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3ECC8E-AEB2-45F5-B746-0583A173B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D</vt:lpstr>
      <vt:lpstr>ändringslogg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Ali Muhammed</cp:lastModifiedBy>
  <cp:revision/>
  <dcterms:created xsi:type="dcterms:W3CDTF">2020-02-20T15:28:06Z</dcterms:created>
  <dcterms:modified xsi:type="dcterms:W3CDTF">2024-04-29T12:35:14Z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