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Upphandling\Upphandlingar\Trygghetslarm och larmmottagning\Trygghetslarm och larmmottagning 2019\12. Avslut\Avropsvägledning o avropsstöd\"/>
    </mc:Choice>
  </mc:AlternateContent>
  <xr:revisionPtr revIDLastSave="0" documentId="8_{C4A7B2C2-8982-4F41-A6BE-DAB30A5A1BD9}" xr6:coauthVersionLast="47" xr6:coauthVersionMax="47" xr10:uidLastSave="{00000000-0000-0000-0000-000000000000}"/>
  <bookViews>
    <workbookView xWindow="-110" yWindow="-110" windowWidth="19420" windowHeight="10420" tabRatio="515" activeTab="3"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Svarsmall'!$B$5:$D$22</definedName>
    <definedName name="Anbudsgivaren_ska_vid_avrop_kunna_inkludera_internetabonnemang_för_de_stationära_trygghetslarmen.">'2. Avropsmall'!$C$46</definedName>
    <definedName name="_xlnm.Print_Area" localSheetId="2">'3. Svarsmall'!$B$1:$E$30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 r="G46" i="18" l="1"/>
  <c r="G62" i="18"/>
  <c r="G61" i="18"/>
  <c r="G60" i="18"/>
  <c r="G59" i="18"/>
  <c r="G58" i="18"/>
  <c r="G57" i="18"/>
  <c r="G54" i="18"/>
  <c r="G53" i="18"/>
  <c r="G49" i="18"/>
  <c r="G43" i="18"/>
  <c r="G42" i="18"/>
  <c r="G41" i="18"/>
  <c r="G40" i="18"/>
  <c r="G39" i="18"/>
  <c r="G28" i="18"/>
  <c r="G21" i="18"/>
  <c r="G18" i="18"/>
  <c r="G15" i="18"/>
  <c r="G12" i="18" l="1"/>
  <c r="B25" i="10" l="1"/>
  <c r="B26" i="10"/>
  <c r="B27" i="10"/>
  <c r="B28" i="10"/>
  <c r="B29" i="10"/>
  <c r="E25" i="10"/>
  <c r="E26" i="10"/>
  <c r="E27" i="10"/>
  <c r="E28" i="10"/>
  <c r="E29" i="10"/>
  <c r="E27" i="1" l="1"/>
  <c r="E39" i="1" l="1"/>
  <c r="B21" i="10" l="1"/>
  <c r="B11" i="10"/>
  <c r="E48" i="1" l="1"/>
  <c r="E49" i="1" s="1"/>
  <c r="E62" i="1"/>
  <c r="E63" i="1" s="1"/>
  <c r="F58" i="1"/>
  <c r="F59" i="1" s="1"/>
  <c r="F44" i="1"/>
  <c r="F45" i="1" s="1"/>
  <c r="E40" i="1" l="1"/>
  <c r="E38" i="1"/>
  <c r="E37" i="1"/>
  <c r="E36" i="1"/>
  <c r="E35" i="1"/>
  <c r="E34" i="1"/>
  <c r="E33" i="1"/>
  <c r="E32" i="1"/>
  <c r="E31" i="1"/>
  <c r="E26" i="1"/>
  <c r="B22" i="10"/>
  <c r="B19" i="10"/>
  <c r="B17" i="10"/>
  <c r="B16" i="10"/>
  <c r="B15" i="10"/>
  <c r="B14" i="10"/>
  <c r="B13" i="10"/>
  <c r="B10" i="10"/>
  <c r="B9" i="10"/>
  <c r="B8" i="10"/>
  <c r="B7" i="10"/>
  <c r="D46" i="18"/>
  <c r="D58" i="18"/>
  <c r="D59" i="18"/>
  <c r="D60" i="18"/>
  <c r="D61" i="18"/>
  <c r="D62" i="18"/>
  <c r="D57" i="18"/>
  <c r="D40" i="18"/>
  <c r="D41" i="18"/>
  <c r="D42" i="18"/>
  <c r="D43" i="18"/>
  <c r="D54" i="18"/>
  <c r="D53" i="18"/>
  <c r="D49" i="18"/>
  <c r="D39" i="18"/>
  <c r="D28" i="18"/>
  <c r="D21" i="18"/>
  <c r="D18" i="18"/>
  <c r="D15" i="18"/>
  <c r="D12" i="18"/>
  <c r="E41" i="1" l="1"/>
  <c r="C25" i="10" l="1"/>
  <c r="C26" i="10"/>
  <c r="C27" i="10"/>
  <c r="C28" i="10"/>
  <c r="C29" i="10"/>
  <c r="B24" i="10" l="1"/>
  <c r="E24" i="10"/>
  <c r="C24" i="10"/>
  <c r="E10" i="10" l="1"/>
  <c r="E9" i="10"/>
  <c r="E8" i="10"/>
  <c r="C10" i="10"/>
  <c r="C9" i="10"/>
  <c r="C8" i="10"/>
  <c r="E7" i="10"/>
  <c r="C7" i="10"/>
  <c r="E21" i="10" l="1"/>
  <c r="E10" i="1" l="1"/>
  <c r="E11" i="1"/>
  <c r="C13" i="10"/>
  <c r="C22" i="10" l="1"/>
  <c r="C21" i="10"/>
  <c r="C19" i="10"/>
  <c r="C11" i="10"/>
  <c r="C14" i="10"/>
  <c r="C15" i="10"/>
  <c r="C16" i="10"/>
  <c r="C17" i="10"/>
  <c r="E30" i="10" l="1"/>
  <c r="I5" i="1" s="1"/>
  <c r="E22" i="10"/>
  <c r="E19" i="10"/>
  <c r="E11" i="10"/>
  <c r="E15" i="10"/>
  <c r="E16" i="10"/>
  <c r="E17" i="10"/>
  <c r="E14" i="10"/>
  <c r="E13" i="10"/>
  <c r="E28" i="1" l="1"/>
  <c r="E53" i="1" l="1"/>
  <c r="E52" i="1"/>
  <c r="E55" i="1" s="1"/>
  <c r="E9" i="1"/>
  <c r="E6" i="1"/>
  <c r="E7" i="1"/>
  <c r="E5" i="1"/>
  <c r="E13" i="1" l="1"/>
  <c r="E14" i="1" s="1"/>
  <c r="I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Carlsson</author>
  </authors>
  <commentList>
    <comment ref="C12" authorId="0" shapeId="0" xr:uid="{00000000-0006-0000-0100-000001000000}">
      <text>
        <r>
          <rPr>
            <b/>
            <sz val="10"/>
            <color rgb="FF000000"/>
            <rFont val="Calibri"/>
            <family val="2"/>
          </rPr>
          <t xml:space="preserve">1. </t>
        </r>
        <r>
          <rPr>
            <sz val="10"/>
            <color rgb="FF000000"/>
            <rFont val="Calibri"/>
            <family val="2"/>
            <scheme val="minor"/>
          </rPr>
          <t>Här väljer</t>
        </r>
        <r>
          <rPr>
            <sz val="10"/>
            <color rgb="FF000000"/>
            <rFont val="Calibri"/>
            <family val="2"/>
            <scheme val="minor"/>
          </rPr>
          <t xml:space="preserve"> du/ni</t>
        </r>
        <r>
          <rPr>
            <sz val="10"/>
            <color rgb="FF000000"/>
            <rFont val="Calibri"/>
            <family val="2"/>
            <scheme val="minor"/>
          </rPr>
          <t xml:space="preserve"> om de utvärderingskriterium som ställts i ramavtalsupphandlingen ska utgöra ett obligatoriskt krav</t>
        </r>
        <r>
          <rPr>
            <sz val="10"/>
            <color rgb="FF000000"/>
            <rFont val="Calibri"/>
            <family val="2"/>
            <scheme val="minor"/>
          </rPr>
          <t xml:space="preserve"> eller </t>
        </r>
        <r>
          <rPr>
            <sz val="10"/>
            <color rgb="FF000000"/>
            <rFont val="Calibri"/>
            <family val="2"/>
            <scheme val="minor"/>
          </rPr>
          <t>ett utvärderingskriterium. Om det anges som utvärderingskriterium ska även ett mervärde i form av svenska kronor anges</t>
        </r>
      </text>
    </comment>
    <comment ref="E12" authorId="0" shapeId="0" xr:uid="{00000000-0006-0000-0100-000002000000}">
      <text>
        <r>
          <rPr>
            <b/>
            <sz val="10"/>
            <color rgb="FF000000"/>
            <rFont val="Calibri"/>
            <family val="2"/>
          </rPr>
          <t xml:space="preserve">2. </t>
        </r>
        <r>
          <rPr>
            <sz val="10"/>
            <color rgb="FF000000"/>
            <rFont val="Calibri"/>
            <family val="2"/>
            <scheme val="minor"/>
          </rPr>
          <t>Här fyller</t>
        </r>
        <r>
          <rPr>
            <sz val="10"/>
            <color rgb="FF000000"/>
            <rFont val="Calibri"/>
            <family val="2"/>
            <scheme val="minor"/>
          </rPr>
          <t xml:space="preserve"> </t>
        </r>
        <r>
          <rPr>
            <sz val="10"/>
            <color rgb="FF000000"/>
            <rFont val="Calibri"/>
            <family val="2"/>
            <scheme val="minor"/>
          </rPr>
          <t>du/ni i mervärdet i svenska kronor i det fall det är ett utvärderingskriterium i avropet</t>
        </r>
      </text>
    </comment>
  </commentList>
</comments>
</file>

<file path=xl/sharedStrings.xml><?xml version="1.0" encoding="utf-8"?>
<sst xmlns="http://schemas.openxmlformats.org/spreadsheetml/2006/main" count="207" uniqueCount="146">
  <si>
    <t>– Fast IP-nät</t>
  </si>
  <si>
    <t>– Mobilt IP-nät</t>
  </si>
  <si>
    <t>– Fast och Mobilt IP-nät</t>
  </si>
  <si>
    <t>Tillbehörslarm</t>
  </si>
  <si>
    <t>Sänglarm</t>
  </si>
  <si>
    <t>Rökdetektorlarm</t>
  </si>
  <si>
    <t>Dörrlarm</t>
  </si>
  <si>
    <t>Passagelarm</t>
  </si>
  <si>
    <t>Fall-larm</t>
  </si>
  <si>
    <t>Mattlarm</t>
  </si>
  <si>
    <t>Röstlarm</t>
  </si>
  <si>
    <t>Installation</t>
  </si>
  <si>
    <t>Service och support</t>
  </si>
  <si>
    <t>Anbudsgivare:</t>
  </si>
  <si>
    <t>Antal månader för kontraktet</t>
  </si>
  <si>
    <t>Totalpris per månad</t>
  </si>
  <si>
    <t>Totalt</t>
  </si>
  <si>
    <t>Minus mervärde:</t>
  </si>
  <si>
    <t>Resultat:</t>
  </si>
  <si>
    <t>Totalpris köp av produkter (engångskostnad)</t>
  </si>
  <si>
    <t>Extra larmknapp</t>
  </si>
  <si>
    <t>Avsnitt FFU</t>
  </si>
  <si>
    <t xml:space="preserve"> - Larmknapp </t>
  </si>
  <si>
    <t>5.2.3.2</t>
  </si>
  <si>
    <t>5.2.5.2</t>
  </si>
  <si>
    <t>5.3.3.5</t>
  </si>
  <si>
    <t>Samarbete med teleoperatör</t>
  </si>
  <si>
    <t>5.8.2</t>
  </si>
  <si>
    <t>Ja</t>
  </si>
  <si>
    <t>Nej</t>
  </si>
  <si>
    <t>Mervärde i SEK</t>
  </si>
  <si>
    <t>Anbudsgivarens svar</t>
  </si>
  <si>
    <t>Totalt:</t>
  </si>
  <si>
    <t>Larmknapp</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</si>
  <si>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</si>
  <si>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</si>
  <si>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</si>
  <si>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</si>
  <si>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</si>
  <si>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</si>
  <si>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</si>
  <si>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</si>
  <si>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</si>
  <si>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Stationära trygghetslarm</t>
  </si>
  <si>
    <t>Det stationära trygghetslarmet ska ha minst en (1) knapp vars funktion är konfigurerbar. Konfigurerbara funktioner ska vara minst: "Personal på plats" och "Personal klar på plats"</t>
  </si>
  <si>
    <t>Det stationära trygghetslarmet kan kommunicera via wifi.</t>
  </si>
  <si>
    <t>Det stationära trygghetslarmet har redundanta kommunikationsvägar där larmet i så fall kan byta kommunikationsväg automatiskt utan att funktioner i larmsystemet påverkas.</t>
  </si>
  <si>
    <t>Kommunicera via wifi</t>
  </si>
  <si>
    <t>Redundanta kommunikationsvägar</t>
  </si>
  <si>
    <t>Anslutning av tillbehör</t>
  </si>
  <si>
    <t>Protokoll</t>
  </si>
  <si>
    <t>Beskriv vilken funktion de programmerbara knapparna ska ha samt om de ska levereras programmerade enligt denna specifikation från start.</t>
  </si>
  <si>
    <t>Hörselslinga</t>
  </si>
  <si>
    <t>Händelselogg</t>
  </si>
  <si>
    <t>Frekvent funktionsövervakning</t>
  </si>
  <si>
    <t>Funktionsövervakningslogg</t>
  </si>
  <si>
    <t>Beskriv vad som ska loggas i funktionsövervakningsloggen, hur frekvent funktionsfel ska följas upp samt var och hur länge funktionsövervakningsloggen ska sparas.</t>
  </si>
  <si>
    <t xml:space="preserve">Specificera om anbudsgivaren ska tillse att det stationära trygghetslarm som ansluts mot mobilt Ipnät vid installationen kompletteras med en yttre extern antenn. </t>
  </si>
  <si>
    <t>Installation av yttre extern antenn</t>
  </si>
  <si>
    <t>Att precisera avseende konfigurerbar knapp på det stationära trygghetslarmet</t>
  </si>
  <si>
    <t>Att precisera avseende hur UM jobbar eller har tänkt sig att arbeta med händelseloggen.</t>
  </si>
  <si>
    <t>Att precisera avseende hur UM jobbar eller har tänkt sig att arbeta med funktionsövervakning.</t>
  </si>
  <si>
    <t>Att precisera avseende vad som ska loggas i funktionsövervakningsloggen.</t>
  </si>
  <si>
    <t>Att precisera avseende införandet</t>
  </si>
  <si>
    <t>Precisera behovet av hjälp med installation</t>
  </si>
  <si>
    <t>Precisera om trygghetslarmen ska kompletteras med yttre antenn.</t>
  </si>
  <si>
    <t>Beskriv hur du/ni jobbar eller har tänkt dig/er att arbeta med händelseloggen som leverantören ska göra tillgänglig via webbgränssnitt.</t>
  </si>
  <si>
    <t>Beskriv hur du/ni jobbar eller har tänkt dig/er att arbeta med frekvent funktionsövervakning. Saker att beskriva kan vara hur ofta du/ni vill få meddelande om att ett eller flera stationära trygghetslarm saknar heartbeat. Det är viktigt att inte få information om varje uteblivet heartbeat utan att tiden anpassas till din/er rutin kring funktionsbortfall på ett eller flera stationära trygghetslarm. Ett exempel kan vara att heartbeat ska skickas var 5:e minut men meddelande om uteblivet heartbeat ska skickas till dig/er först när heartbeat uteblivit i 4 timmar. Beskriv också hur meddelande om detta ska skickas till dig/er.</t>
  </si>
  <si>
    <t>OBLIGATORISKT KRAV</t>
  </si>
  <si>
    <t>Ytterligare utvärderingskriterier som du/ni vill lägga till ditt/ert avrop.</t>
  </si>
  <si>
    <t>UTVÄRDERINGSKRITERIUM</t>
  </si>
  <si>
    <t>Obligatoriska krav/utvärderingskriterium</t>
  </si>
  <si>
    <t>Utvärderingskriterium</t>
  </si>
  <si>
    <t>Det stationära trygghetslarmet kan ansluta via ytterligare minst två (2) protokoll förutom radio.</t>
  </si>
  <si>
    <t xml:space="preserve">Larmknappen kan utlösa en ljussignal vid aktivering av larm </t>
  </si>
  <si>
    <t xml:space="preserve">Larmknappen kan signalera med ljud eller ljus när användaren är utanför räckviddszonen </t>
  </si>
  <si>
    <t>Larmknapp med räckvidd över 150 meter kan installeras</t>
  </si>
  <si>
    <t>Larmknappar med olika färg på knapp och armband kan tillhandahållas.</t>
  </si>
  <si>
    <r>
      <t>Tillbehörslarmen kan följas upp i funktionsövervakningen.</t>
    </r>
    <r>
      <rPr>
        <i/>
        <sz val="11"/>
        <color rgb="FF000000"/>
        <rFont val="Calibri"/>
        <family val="2"/>
      </rPr>
      <t xml:space="preserve">  </t>
    </r>
  </si>
  <si>
    <t>Utföraren kan välja huruvida ljud och ljussignal ska utlösas för respektive brukare</t>
  </si>
  <si>
    <t>Obligatoriskt krav</t>
  </si>
  <si>
    <t>Antal larm (fylls i av UM)</t>
  </si>
  <si>
    <t>Antal  (fylls i av UM)</t>
  </si>
  <si>
    <t>Pris per st (fylls i av leverantören)</t>
  </si>
  <si>
    <t>Pris per timme (fylls i av leverantören)</t>
  </si>
  <si>
    <t>Rörelsevakt</t>
  </si>
  <si>
    <t>Totalpris - Köp tillbehörslarm</t>
  </si>
  <si>
    <t>– Service och support exklusive utökad servicenivå</t>
  </si>
  <si>
    <t>– Service och support inklusive utökad servicenivå</t>
  </si>
  <si>
    <t>Antal brukare (fylls i av UM)</t>
  </si>
  <si>
    <t>Totalpris - Service och support</t>
  </si>
  <si>
    <t>Implementering av information</t>
  </si>
  <si>
    <t>Övriga tjänster</t>
  </si>
  <si>
    <t>Totalpris - Övriga tjänster</t>
  </si>
  <si>
    <t>Pris för ej komplett returnerad produkt</t>
  </si>
  <si>
    <t>Uppskattat antal larm (fylls i av UM)</t>
  </si>
  <si>
    <t xml:space="preserve">Installation  </t>
  </si>
  <si>
    <t xml:space="preserve">Utbildning  </t>
  </si>
  <si>
    <t>Totalpris - Installation</t>
  </si>
  <si>
    <t>Uppskattat antal utbildningstimmar (fylls i av UM)</t>
  </si>
  <si>
    <t>Uppskattat antal brukare (fylls i av UM)</t>
  </si>
  <si>
    <t>Uppskattad tid för implementation av information för antal brukare som UM angett (fylls i av leverantören)</t>
  </si>
  <si>
    <t>Pris per produkt (fylls i av leverantören)</t>
  </si>
  <si>
    <t xml:space="preserve">Utbildning </t>
  </si>
  <si>
    <t>Pris per st/månad 
(fylls i av leverantören)</t>
  </si>
  <si>
    <t>Pris per månad</t>
  </si>
  <si>
    <t>Pris per st 
(fylls i av leverantören)</t>
  </si>
  <si>
    <t>Pris per månad och brukare 
(fylls i av leverantören)</t>
  </si>
  <si>
    <t>Pris per timme 
(fylls i av leverantören)</t>
  </si>
  <si>
    <t>Det är möjligt att ansluta hörselslinga till det stationära trygghetslarmet</t>
  </si>
  <si>
    <t>Anbudssumma:</t>
  </si>
  <si>
    <t>Ramavtalsleverantörens svar</t>
  </si>
  <si>
    <t>Totalt pris per tillbehörslarm</t>
  </si>
  <si>
    <t>Totalpris - Utbildning</t>
  </si>
  <si>
    <t>Obligatoriskt krav/
utvärderingskriterium</t>
  </si>
  <si>
    <t>Totalpris - Implementering av information</t>
  </si>
  <si>
    <t>Totalt pris</t>
  </si>
  <si>
    <t>EP-larm</t>
  </si>
  <si>
    <t>Stationärt trygghetslarm –  (inkl. kommunikation)</t>
  </si>
  <si>
    <t>Stationärt trygghetslarm – (exkl. kommunikation)</t>
  </si>
  <si>
    <t>Totalpris - Hyra produkter (kontraktsperioden)</t>
  </si>
  <si>
    <t>Stationärt trygghetslarm – (inkl. kommunikation)</t>
  </si>
  <si>
    <t>Pris kommunikation per månad och larm 
(fylls i av leverantören)</t>
  </si>
  <si>
    <t>Totalpris per månad för kommunikation</t>
  </si>
  <si>
    <t>Totalpris - Köp produkter + kommunikation (kontraktsperioden)</t>
  </si>
  <si>
    <t>Avropsprecisering, delområde 2 - Stationära trygghetslarm</t>
  </si>
  <si>
    <t>Det stationära trygghetslarmet kan ansluta minst tio (10) tillbehör.</t>
  </si>
  <si>
    <t>EPI-larm (Epilepsilarm) erbjuds och kan kopplas till det stationära trygghetslarmet.</t>
  </si>
  <si>
    <t>Anbudsgivaren har ett etablerat samarbete med någon teleoperatör.</t>
  </si>
  <si>
    <t xml:space="preserve"> - Stationära trygghetslarm </t>
  </si>
  <si>
    <t xml:space="preserve"> - Samarbete med teleoperatör</t>
  </si>
  <si>
    <t>Abonnemang</t>
  </si>
  <si>
    <t>Utvärderingskriterier, delområde 2 - Stationära trygghetslarm</t>
  </si>
  <si>
    <t xml:space="preserve"> - Tillbehörslarm</t>
  </si>
  <si>
    <t xml:space="preserve"> - Ytterligare utvärderingskriterier som lagts till vid avropet</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</si>
  <si>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</si>
  <si>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t>Priser, delområde 2 – Stationära trygghetslarm</t>
  </si>
  <si>
    <r>
      <t xml:space="preserve">Produkt - </t>
    </r>
    <r>
      <rPr>
        <b/>
        <sz val="10"/>
        <color theme="5"/>
        <rFont val="Calibri"/>
        <family val="2"/>
        <scheme val="minor"/>
      </rPr>
      <t>Hyra</t>
    </r>
  </si>
  <si>
    <r>
      <t xml:space="preserve">Produkt - </t>
    </r>
    <r>
      <rPr>
        <b/>
        <sz val="10"/>
        <color theme="5"/>
        <rFont val="Calibri"/>
        <family val="2"/>
        <scheme val="minor"/>
      </rPr>
      <t>Köp</t>
    </r>
  </si>
  <si>
    <r>
      <t xml:space="preserve">Tillbehörslarm - </t>
    </r>
    <r>
      <rPr>
        <b/>
        <sz val="10"/>
        <color theme="5"/>
        <rFont val="Calibri (Brödtext)"/>
      </rPr>
      <t>Köp</t>
    </r>
  </si>
  <si>
    <t>Uppskattad tid för installation av antal larm (fylls i av leverantören)</t>
  </si>
  <si>
    <t>Anbudsgivaren ska vid avrop (av fast IP) kunna inkludera internetabonnemang för de stationära trygghetslarmen.</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</si>
  <si>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antal larm samt tillbehör och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</si>
  <si>
    <t>Välj  mellan att få de stationära trygghetslarmen installerade av anbudsgivaren eller av egen utförare. Beskriv utförligt ditt/ert behov avseende installation, t.ex. i vilken omfattning beställaren behöver assistans med installation, registrering av brukare/larm i webbtjänsten,ange  den geografiska spridningen på utrustningens placering hos brukarna etc. Om du/ni inte har något behov av hjälp med installation kan detta fält lämnas tomt. För kravställningen i ramavtalsupphandlingen se aktuell punkt i Upphandlingsdokument - Trygghetslarm och larmmottagning 2019/ Avsnitt 6: Krav anbudsområde 2 - Trygghetslarm.</t>
  </si>
  <si>
    <t>Ange önskad leveranstid i månader. Beskriv också utförligt ditt/ert behov avseende implementerings- och tidsplan, t.ex. information om beställarens projektorganisation för införande av digitala trygghetslarm,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6: Krav anbudsområde 2 - Trygghetslarm.</t>
  </si>
  <si>
    <r>
      <rPr>
        <b/>
        <sz val="11"/>
        <color theme="1"/>
        <rFont val="Calibri"/>
        <family val="2"/>
        <scheme val="minor"/>
      </rPr>
      <t xml:space="preserve">I denna bilaga ska ramavtalsleverantören besvara en avropsförfrågan genom att ange priser samt ramavtalsleverantörens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</si>
</sst>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5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i/>
      <sz val="11"/>
      <color rgb="FF000000"/>
      <name val="Calibri"/>
      <family val="2"/>
    </font>
    <font>
      <b/>
      <sz val="11"/>
      <color theme="1"/>
      <name val="Arial"/>
      <family val="2"/>
    </font>
    <font>
      <sz val="10"/>
      <color theme="0"/>
      <name val="Arial"/>
      <family val="2"/>
    </font>
    <font>
      <b/>
      <sz val="11"/>
      <color theme="0"/>
      <name val="Arial"/>
      <family val="2"/>
    </font>
    <font>
      <b/>
      <sz val="10"/>
      <color theme="1"/>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i/>
      <sz val="10"/>
      <color rgb="FFC00000"/>
      <name val="Calibri"/>
      <family val="2"/>
      <scheme val="minor"/>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0"/>
      <color rgb="FFFF0000"/>
      <name val="Calibri"/>
      <family val="2"/>
    </font>
    <font>
      <i/>
      <sz val="11"/>
      <color theme="1"/>
      <name val="Calibri"/>
      <family val="2"/>
      <scheme val="minor"/>
    </font>
    <font>
      <b/>
      <i/>
      <sz val="11"/>
      <color theme="1"/>
      <name val="Calibri"/>
      <family val="2"/>
      <scheme val="minor"/>
    </font>
    <font>
      <b/>
      <sz val="10"/>
      <color rgb="FF000000"/>
      <name val="Calibri"/>
      <family val="2"/>
    </font>
    <font>
      <sz val="10"/>
      <color rgb="FF000000"/>
      <name val="Calibri"/>
      <family val="2"/>
      <scheme val="minor"/>
    </font>
    <font>
      <b/>
      <sz val="8"/>
      <name val="Arial"/>
      <family val="2"/>
    </font>
    <font>
      <b/>
      <sz val="8"/>
      <color theme="1"/>
      <name val="Arial"/>
      <family val="2"/>
    </font>
    <font>
      <sz val="8"/>
      <name val="Arial"/>
      <family val="2"/>
    </font>
    <font>
      <i/>
      <sz val="10"/>
      <color theme="1"/>
      <name val="Arial"/>
      <family val="2"/>
    </font>
    <font>
      <b/>
      <sz val="11"/>
      <color theme="0"/>
      <name val="Calibri"/>
      <family val="2"/>
      <scheme val="minor"/>
    </font>
    <font>
      <sz val="14"/>
      <name val="Calibri"/>
      <family val="2"/>
      <scheme val="minor"/>
    </font>
    <font>
      <sz val="11"/>
      <name val="Calibri"/>
      <family val="2"/>
      <scheme val="minor"/>
    </font>
    <font>
      <b/>
      <sz val="10"/>
      <name val="Calibri"/>
      <family val="2"/>
    </font>
    <font>
      <b/>
      <sz val="16"/>
      <name val="Calibri"/>
      <family val="2"/>
      <scheme val="minor"/>
    </font>
    <font>
      <b/>
      <sz val="10"/>
      <name val="Calibri"/>
      <family val="2"/>
      <scheme val="minor"/>
    </font>
    <font>
      <b/>
      <sz val="10"/>
      <color theme="5"/>
      <name val="Calibri"/>
      <family val="2"/>
      <scheme val="minor"/>
    </font>
    <font>
      <b/>
      <sz val="9"/>
      <name val="Calibri"/>
      <family val="2"/>
      <scheme val="minor"/>
    </font>
    <font>
      <b/>
      <sz val="10"/>
      <color theme="0"/>
      <name val="Calibri"/>
      <family val="2"/>
      <scheme val="minor"/>
    </font>
    <font>
      <sz val="8"/>
      <name val="Calibri"/>
      <family val="2"/>
      <scheme val="minor"/>
    </font>
    <font>
      <b/>
      <sz val="10"/>
      <color theme="5"/>
      <name val="Calibri (Brödtext)"/>
    </font>
    <font>
      <b/>
      <sz val="8"/>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237">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6" borderId="14" xfId="0" applyFill="1" applyBorder="1" applyAlignment="1">
      <alignment horizontal="center"/>
    </xf>
    <xf numFmtId="0" fontId="0" fillId="0" borderId="14" xfId="0" applyBorder="1" applyAlignment="1">
      <alignment horizontal="center"/>
    </xf>
    <xf numFmtId="44" fontId="8" fillId="0" borderId="0" xfId="2" applyNumberFormat="1" applyFont="1" applyAlignment="1">
      <alignment horizontal="center" wrapText="1"/>
    </xf>
    <xf numFmtId="0" fontId="0" fillId="0" borderId="0" xfId="0" applyAlignment="1"/>
    <xf numFmtId="0" fontId="17" fillId="0" borderId="0" xfId="2" applyFont="1" applyFill="1" applyBorder="1"/>
    <xf numFmtId="0" fontId="18"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5" fillId="0" borderId="33" xfId="2" applyFont="1" applyBorder="1" applyAlignment="1">
      <alignment wrapText="1"/>
    </xf>
    <xf numFmtId="0" fontId="5" fillId="0" borderId="24" xfId="2" applyFont="1" applyBorder="1" applyAlignment="1">
      <alignment wrapText="1"/>
    </xf>
    <xf numFmtId="0" fontId="5" fillId="0" borderId="33" xfId="2" applyFont="1" applyFill="1" applyBorder="1" applyAlignment="1">
      <alignment wrapText="1"/>
    </xf>
    <xf numFmtId="0" fontId="5" fillId="0" borderId="27" xfId="2" applyFont="1" applyBorder="1" applyAlignment="1">
      <alignment wrapText="1"/>
    </xf>
    <xf numFmtId="0" fontId="5" fillId="0" borderId="29" xfId="2" applyFont="1" applyBorder="1" applyAlignment="1">
      <alignment wrapText="1"/>
    </xf>
    <xf numFmtId="0" fontId="5" fillId="0" borderId="20" xfId="2" applyFont="1" applyBorder="1" applyAlignment="1">
      <alignment wrapText="1"/>
    </xf>
    <xf numFmtId="0" fontId="0" fillId="0" borderId="0" xfId="0" applyFont="1" applyProtection="1"/>
    <xf numFmtId="0" fontId="0" fillId="0" borderId="0" xfId="0" applyProtection="1"/>
    <xf numFmtId="0" fontId="10" fillId="0" borderId="0" xfId="0" applyFont="1" applyAlignment="1" applyProtection="1">
      <alignment vertical="center"/>
    </xf>
    <xf numFmtId="0" fontId="9" fillId="0" borderId="0" xfId="0" applyFont="1" applyProtection="1"/>
    <xf numFmtId="0" fontId="11" fillId="0" borderId="0" xfId="0" applyFont="1" applyProtection="1"/>
    <xf numFmtId="0" fontId="0" fillId="0" borderId="0" xfId="0" applyFont="1" applyAlignment="1" applyProtection="1">
      <alignment vertical="center"/>
    </xf>
    <xf numFmtId="0" fontId="4" fillId="2" borderId="1" xfId="0" applyFont="1" applyFill="1" applyBorder="1" applyAlignment="1" applyProtection="1">
      <alignment vertical="center" wrapText="1"/>
    </xf>
    <xf numFmtId="0" fontId="1" fillId="0" borderId="0" xfId="0" applyFont="1" applyAlignment="1" applyProtection="1">
      <alignment horizontal="center"/>
    </xf>
    <xf numFmtId="0" fontId="13" fillId="0" borderId="1" xfId="0" applyFont="1" applyBorder="1" applyAlignment="1" applyProtection="1">
      <alignment vertical="center" wrapText="1"/>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13"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14" fillId="0" borderId="0" xfId="0" applyFont="1" applyBorder="1" applyAlignment="1" applyProtection="1">
      <alignment horizontal="center" vertical="center" wrapText="1"/>
    </xf>
    <xf numFmtId="0" fontId="0" fillId="0" borderId="0" xfId="0" applyAlignment="1" applyProtection="1">
      <alignment horizontal="center" vertical="center"/>
    </xf>
    <xf numFmtId="0" fontId="26" fillId="0" borderId="0" xfId="0" applyFont="1" applyAlignment="1"/>
    <xf numFmtId="0" fontId="26" fillId="0" borderId="0" xfId="0" applyFont="1"/>
    <xf numFmtId="0" fontId="0" fillId="0" borderId="14"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29" fillId="0" borderId="0" xfId="0" applyFont="1" applyAlignment="1"/>
    <xf numFmtId="0" fontId="23" fillId="0" borderId="0" xfId="0" applyFont="1" applyBorder="1" applyAlignment="1" applyProtection="1">
      <alignment horizontal="center" vertical="center" wrapText="1"/>
    </xf>
    <xf numFmtId="164" fontId="14" fillId="0" borderId="0"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30" fillId="0" borderId="0" xfId="0" applyFont="1" applyBorder="1" applyAlignment="1" applyProtection="1">
      <alignment horizontal="left" vertical="top" wrapText="1"/>
    </xf>
    <xf numFmtId="0" fontId="13" fillId="8" borderId="4" xfId="0" applyFont="1" applyFill="1" applyBorder="1" applyAlignment="1" applyProtection="1">
      <alignment horizontal="center" vertical="center" wrapText="1"/>
      <protection locked="0"/>
    </xf>
    <xf numFmtId="164" fontId="14" fillId="8" borderId="4" xfId="0" applyNumberFormat="1" applyFont="1" applyFill="1" applyBorder="1" applyAlignment="1" applyProtection="1">
      <alignment horizontal="center" vertical="center" wrapText="1"/>
      <protection locked="0"/>
    </xf>
    <xf numFmtId="49" fontId="13" fillId="8" borderId="3" xfId="0" applyNumberFormat="1" applyFont="1" applyFill="1" applyBorder="1" applyAlignment="1" applyProtection="1">
      <alignment vertical="center" wrapText="1"/>
    </xf>
    <xf numFmtId="49" fontId="13" fillId="8" borderId="1" xfId="0" applyNumberFormat="1" applyFont="1" applyFill="1" applyBorder="1" applyAlignment="1" applyProtection="1">
      <alignment vertical="center" wrapText="1"/>
    </xf>
    <xf numFmtId="0" fontId="5" fillId="0" borderId="36" xfId="2" applyFont="1" applyBorder="1" applyAlignment="1">
      <alignment wrapText="1"/>
    </xf>
    <xf numFmtId="0" fontId="5" fillId="0" borderId="37" xfId="2" applyFont="1" applyBorder="1" applyAlignment="1">
      <alignment wrapText="1"/>
    </xf>
    <xf numFmtId="0" fontId="5" fillId="0" borderId="38" xfId="2" applyFont="1" applyBorder="1" applyAlignment="1">
      <alignment wrapText="1"/>
    </xf>
    <xf numFmtId="0" fontId="27" fillId="8" borderId="4" xfId="0" applyFont="1" applyFill="1" applyBorder="1" applyAlignment="1" applyProtection="1">
      <alignment horizontal="center" vertical="center"/>
    </xf>
    <xf numFmtId="0" fontId="27" fillId="8" borderId="12"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164" fontId="3" fillId="9" borderId="4" xfId="0" applyNumberFormat="1" applyFont="1" applyFill="1" applyBorder="1" applyAlignment="1" applyProtection="1">
      <alignment horizontal="right" vertical="center" wrapText="1"/>
      <protection locked="0"/>
    </xf>
    <xf numFmtId="164" fontId="3" fillId="9" borderId="12" xfId="0" applyNumberFormat="1" applyFont="1" applyFill="1" applyBorder="1" applyAlignment="1" applyProtection="1">
      <alignment horizontal="right" vertical="center" wrapText="1"/>
      <protection locked="0"/>
    </xf>
    <xf numFmtId="0" fontId="27" fillId="8" borderId="1"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164" fontId="3" fillId="9" borderId="1" xfId="0" applyNumberFormat="1" applyFont="1" applyFill="1" applyBorder="1" applyAlignment="1" applyProtection="1">
      <alignment horizontal="right" vertical="center" wrapText="1"/>
      <protection locked="0"/>
    </xf>
    <xf numFmtId="164" fontId="3" fillId="9" borderId="11" xfId="0" applyNumberFormat="1" applyFont="1" applyFill="1" applyBorder="1" applyAlignment="1" applyProtection="1">
      <alignment horizontal="right" vertical="center" wrapText="1"/>
      <protection locked="0"/>
    </xf>
    <xf numFmtId="0" fontId="35" fillId="7" borderId="14" xfId="2" applyFont="1" applyFill="1" applyBorder="1" applyAlignment="1">
      <alignment horizontal="center" wrapText="1"/>
    </xf>
    <xf numFmtId="0" fontId="36" fillId="9" borderId="23" xfId="2" applyFont="1" applyFill="1" applyBorder="1" applyAlignment="1" applyProtection="1">
      <alignment horizontal="center"/>
      <protection locked="0"/>
    </xf>
    <xf numFmtId="164" fontId="37" fillId="0" borderId="18" xfId="1" applyNumberFormat="1" applyFont="1" applyBorder="1" applyAlignment="1">
      <alignment horizontal="center" wrapText="1"/>
    </xf>
    <xf numFmtId="0" fontId="35" fillId="7" borderId="16" xfId="2" applyFont="1" applyFill="1" applyBorder="1" applyAlignment="1">
      <alignment horizontal="center" wrapText="1"/>
    </xf>
    <xf numFmtId="0" fontId="36" fillId="9" borderId="25" xfId="2" applyFont="1" applyFill="1" applyBorder="1" applyAlignment="1" applyProtection="1">
      <alignment horizontal="center"/>
      <protection locked="0"/>
    </xf>
    <xf numFmtId="164" fontId="37" fillId="0" borderId="17" xfId="1" applyNumberFormat="1" applyFont="1" applyBorder="1" applyAlignment="1">
      <alignment horizontal="center" wrapText="1"/>
    </xf>
    <xf numFmtId="0" fontId="35" fillId="7" borderId="15" xfId="2" applyFont="1" applyFill="1" applyBorder="1" applyAlignment="1">
      <alignment horizontal="center" wrapText="1"/>
    </xf>
    <xf numFmtId="0" fontId="36" fillId="9" borderId="26" xfId="2" applyFont="1" applyFill="1" applyBorder="1" applyAlignment="1" applyProtection="1">
      <alignment horizontal="center"/>
      <protection locked="0"/>
    </xf>
    <xf numFmtId="164" fontId="37" fillId="0" borderId="19" xfId="1" applyNumberFormat="1" applyFont="1" applyBorder="1" applyAlignment="1">
      <alignment horizontal="center" wrapText="1"/>
    </xf>
    <xf numFmtId="0" fontId="35" fillId="7" borderId="34" xfId="2" applyFont="1" applyFill="1" applyBorder="1" applyAlignment="1">
      <alignment horizontal="center" wrapText="1"/>
    </xf>
    <xf numFmtId="0" fontId="36" fillId="9" borderId="32" xfId="2" applyFont="1" applyFill="1" applyBorder="1" applyAlignment="1" applyProtection="1">
      <alignment horizontal="center"/>
      <protection locked="0"/>
    </xf>
    <xf numFmtId="164" fontId="37" fillId="0" borderId="4" xfId="1" applyNumberFormat="1" applyFont="1" applyBorder="1" applyAlignment="1">
      <alignment horizontal="center" wrapText="1"/>
    </xf>
    <xf numFmtId="0" fontId="35" fillId="7" borderId="35" xfId="2" applyFont="1" applyFill="1" applyBorder="1" applyAlignment="1">
      <alignment horizontal="center" wrapText="1"/>
    </xf>
    <xf numFmtId="0" fontId="36" fillId="9" borderId="28" xfId="2" applyFont="1" applyFill="1" applyBorder="1" applyAlignment="1" applyProtection="1">
      <alignment horizontal="center"/>
      <protection locked="0"/>
    </xf>
    <xf numFmtId="164" fontId="37" fillId="0" borderId="30" xfId="1" applyNumberFormat="1" applyFont="1" applyBorder="1" applyAlignment="1">
      <alignment horizontal="center" wrapText="1"/>
    </xf>
    <xf numFmtId="164" fontId="37" fillId="0" borderId="36" xfId="1" applyNumberFormat="1" applyFont="1" applyBorder="1" applyAlignment="1">
      <alignment horizontal="center" wrapText="1"/>
    </xf>
    <xf numFmtId="164" fontId="37" fillId="0" borderId="37" xfId="1" applyNumberFormat="1" applyFont="1" applyBorder="1" applyAlignment="1">
      <alignment horizontal="center" wrapText="1"/>
    </xf>
    <xf numFmtId="164" fontId="37" fillId="0" borderId="38" xfId="1" applyNumberFormat="1" applyFont="1" applyBorder="1" applyAlignment="1">
      <alignment horizontal="center" wrapText="1"/>
    </xf>
    <xf numFmtId="164" fontId="3" fillId="9" borderId="4"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vertical="center" wrapText="1"/>
    </xf>
    <xf numFmtId="0" fontId="36" fillId="9" borderId="27" xfId="2" applyFont="1" applyFill="1" applyBorder="1" applyAlignment="1" applyProtection="1">
      <alignment horizontal="center"/>
      <protection locked="0"/>
    </xf>
    <xf numFmtId="0" fontId="36" fillId="9" borderId="29" xfId="2" applyFont="1" applyFill="1" applyBorder="1" applyAlignment="1" applyProtection="1">
      <alignment horizontal="center"/>
      <protection locked="0"/>
    </xf>
    <xf numFmtId="0" fontId="36" fillId="9" borderId="20" xfId="2" applyFont="1" applyFill="1" applyBorder="1" applyAlignment="1" applyProtection="1">
      <alignment horizontal="center"/>
      <protection locked="0"/>
    </xf>
    <xf numFmtId="0" fontId="35" fillId="7" borderId="17" xfId="2" applyFont="1" applyFill="1" applyBorder="1" applyAlignment="1">
      <alignment horizontal="center" wrapText="1"/>
    </xf>
    <xf numFmtId="0" fontId="35" fillId="7" borderId="30" xfId="2" applyFont="1" applyFill="1" applyBorder="1" applyAlignment="1">
      <alignment horizontal="center" wrapText="1"/>
    </xf>
    <xf numFmtId="0" fontId="35" fillId="7" borderId="4" xfId="2" applyFont="1" applyFill="1" applyBorder="1" applyAlignment="1">
      <alignment horizontal="center" wrapText="1"/>
    </xf>
    <xf numFmtId="0" fontId="42" fillId="3" borderId="1" xfId="0" applyFont="1" applyFill="1" applyBorder="1" applyAlignment="1" applyProtection="1">
      <alignment vertical="center" wrapText="1"/>
    </xf>
    <xf numFmtId="0" fontId="42" fillId="3" borderId="2" xfId="0" applyFont="1" applyFill="1" applyBorder="1" applyAlignment="1" applyProtection="1">
      <alignment horizontal="center" vertical="center" wrapText="1"/>
    </xf>
    <xf numFmtId="0" fontId="43" fillId="0" borderId="0" xfId="0" applyFont="1" applyFill="1" applyAlignment="1" applyProtection="1"/>
    <xf numFmtId="0" fontId="16" fillId="4" borderId="31" xfId="2" applyFont="1" applyFill="1" applyBorder="1" applyAlignment="1">
      <alignment vertical="center" wrapText="1"/>
    </xf>
    <xf numFmtId="0" fontId="19" fillId="4" borderId="6" xfId="2" applyFont="1" applyFill="1" applyBorder="1" applyAlignment="1">
      <alignment horizontal="center" vertical="center" wrapText="1"/>
    </xf>
    <xf numFmtId="0" fontId="19" fillId="4" borderId="1" xfId="2" applyFont="1" applyFill="1" applyBorder="1" applyAlignment="1">
      <alignment horizontal="center" vertical="center" wrapText="1"/>
    </xf>
    <xf numFmtId="0" fontId="44" fillId="4" borderId="1" xfId="0" applyFont="1" applyFill="1" applyBorder="1" applyAlignment="1" applyProtection="1">
      <alignment vertical="center" wrapText="1"/>
    </xf>
    <xf numFmtId="0" fontId="44" fillId="4" borderId="2" xfId="0" applyFont="1" applyFill="1" applyBorder="1" applyAlignment="1" applyProtection="1">
      <alignment vertical="center" wrapText="1"/>
    </xf>
    <xf numFmtId="0" fontId="39" fillId="5" borderId="6" xfId="0" applyFont="1" applyFill="1" applyBorder="1" applyProtection="1"/>
    <xf numFmtId="0" fontId="3" fillId="0"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44" fillId="4" borderId="11" xfId="0" applyFont="1" applyFill="1" applyBorder="1" applyAlignment="1" applyProtection="1">
      <alignment vertical="center" wrapText="1"/>
    </xf>
    <xf numFmtId="0" fontId="44" fillId="4" borderId="10"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vertical="center" wrapText="1"/>
    </xf>
    <xf numFmtId="164" fontId="47" fillId="5" borderId="5" xfId="0" applyNumberFormat="1" applyFont="1" applyFill="1" applyBorder="1" applyAlignment="1" applyProtection="1">
      <alignment vertical="center" wrapText="1"/>
    </xf>
    <xf numFmtId="0" fontId="44" fillId="4" borderId="6" xfId="0" applyFont="1" applyFill="1" applyBorder="1" applyAlignment="1" applyProtection="1">
      <alignment horizontal="left" vertical="center" wrapText="1"/>
    </xf>
    <xf numFmtId="164" fontId="3" fillId="0" borderId="4" xfId="0" applyNumberFormat="1" applyFont="1" applyFill="1" applyBorder="1" applyAlignment="1" applyProtection="1">
      <alignment vertical="center" wrapText="1"/>
    </xf>
    <xf numFmtId="164" fontId="50" fillId="4" borderId="1" xfId="0" applyNumberFormat="1" applyFont="1" applyFill="1" applyBorder="1" applyAlignment="1" applyProtection="1">
      <alignment vertical="center" wrapText="1"/>
    </xf>
    <xf numFmtId="0" fontId="4" fillId="0" borderId="6" xfId="0" applyFont="1" applyFill="1" applyBorder="1" applyAlignment="1" applyProtection="1">
      <alignment vertical="center" wrapText="1"/>
    </xf>
    <xf numFmtId="0" fontId="44" fillId="4" borderId="6" xfId="0" applyFont="1" applyFill="1" applyBorder="1" applyAlignment="1" applyProtection="1">
      <alignment vertical="center" wrapText="1"/>
    </xf>
    <xf numFmtId="164" fontId="41" fillId="4" borderId="2" xfId="0" applyNumberFormat="1" applyFont="1" applyFill="1" applyBorder="1" applyAlignment="1" applyProtection="1">
      <alignment vertical="center"/>
    </xf>
    <xf numFmtId="0" fontId="46" fillId="10" borderId="6" xfId="0" applyFont="1" applyFill="1" applyBorder="1" applyProtection="1"/>
    <xf numFmtId="164" fontId="41" fillId="10" borderId="2" xfId="1" applyNumberFormat="1" applyFont="1" applyFill="1" applyBorder="1" applyAlignment="1" applyProtection="1">
      <alignment horizontal="right"/>
    </xf>
    <xf numFmtId="164" fontId="39" fillId="5" borderId="2" xfId="0" applyNumberFormat="1" applyFont="1" applyFill="1" applyBorder="1" applyProtection="1"/>
    <xf numFmtId="0" fontId="0" fillId="0" borderId="0" xfId="0" applyFont="1" applyFill="1" applyBorder="1" applyAlignment="1">
      <alignment horizontal="left" vertical="top" wrapText="1"/>
    </xf>
    <xf numFmtId="0" fontId="0" fillId="8" borderId="39" xfId="0" applyFont="1" applyFill="1" applyBorder="1" applyAlignment="1">
      <alignment horizontal="left" vertical="top" wrapText="1"/>
    </xf>
    <xf numFmtId="0" fontId="0" fillId="8" borderId="40" xfId="0" applyFont="1" applyFill="1" applyBorder="1" applyAlignment="1">
      <alignment horizontal="left" vertical="top" wrapText="1"/>
    </xf>
    <xf numFmtId="0" fontId="0" fillId="8" borderId="41" xfId="0" applyFont="1" applyFill="1" applyBorder="1" applyAlignment="1">
      <alignment horizontal="left" vertical="top" wrapText="1"/>
    </xf>
    <xf numFmtId="0" fontId="0" fillId="8" borderId="42"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43" xfId="0" applyFont="1" applyFill="1" applyBorder="1" applyAlignment="1">
      <alignment horizontal="left" vertical="top" wrapText="1"/>
    </xf>
    <xf numFmtId="0" fontId="0" fillId="8" borderId="44" xfId="0" applyFont="1" applyFill="1" applyBorder="1" applyAlignment="1">
      <alignment horizontal="left" vertical="top" wrapText="1"/>
    </xf>
    <xf numFmtId="0" fontId="0" fillId="8" borderId="45" xfId="0" applyFont="1" applyFill="1" applyBorder="1" applyAlignment="1">
      <alignment horizontal="left" vertical="top" wrapText="1"/>
    </xf>
    <xf numFmtId="0" fontId="0" fillId="8" borderId="28" xfId="0" applyFont="1" applyFill="1" applyBorder="1" applyAlignment="1">
      <alignment horizontal="left" vertical="top" wrapText="1"/>
    </xf>
    <xf numFmtId="0" fontId="0" fillId="9" borderId="39" xfId="0" applyFill="1" applyBorder="1" applyAlignment="1">
      <alignment horizontal="left" vertical="top" wrapText="1"/>
    </xf>
    <xf numFmtId="0" fontId="0" fillId="9" borderId="40" xfId="0" applyFill="1" applyBorder="1" applyAlignment="1">
      <alignment horizontal="left" vertical="top" wrapText="1"/>
    </xf>
    <xf numFmtId="0" fontId="0" fillId="9" borderId="41" xfId="0" applyFill="1" applyBorder="1" applyAlignment="1">
      <alignment horizontal="left" vertical="top" wrapText="1"/>
    </xf>
    <xf numFmtId="0" fontId="0" fillId="9" borderId="42" xfId="0" applyFill="1" applyBorder="1" applyAlignment="1">
      <alignment horizontal="left" vertical="top" wrapText="1"/>
    </xf>
    <xf numFmtId="0" fontId="0" fillId="9" borderId="0" xfId="0" applyFill="1" applyBorder="1" applyAlignment="1">
      <alignment horizontal="left" vertical="top" wrapText="1"/>
    </xf>
    <xf numFmtId="0" fontId="0" fillId="9" borderId="43" xfId="0" applyFill="1" applyBorder="1" applyAlignment="1">
      <alignment horizontal="left" vertical="top" wrapText="1"/>
    </xf>
    <xf numFmtId="0" fontId="0" fillId="9" borderId="42" xfId="0" applyFill="1" applyBorder="1" applyAlignment="1"/>
    <xf numFmtId="0" fontId="0" fillId="9" borderId="0" xfId="0" applyFill="1" applyBorder="1" applyAlignment="1"/>
    <xf numFmtId="0" fontId="0" fillId="9" borderId="43" xfId="0" applyFill="1" applyBorder="1" applyAlignment="1"/>
    <xf numFmtId="0" fontId="0" fillId="9" borderId="44" xfId="0" applyFill="1" applyBorder="1" applyAlignment="1"/>
    <xf numFmtId="0" fontId="0" fillId="9" borderId="45" xfId="0" applyFill="1" applyBorder="1" applyAlignment="1"/>
    <xf numFmtId="0" fontId="0" fillId="9" borderId="28" xfId="0" applyFill="1" applyBorder="1" applyAlignment="1"/>
    <xf numFmtId="0" fontId="42" fillId="3" borderId="6" xfId="0" applyFont="1" applyFill="1" applyBorder="1" applyAlignment="1" applyProtection="1">
      <alignment vertical="center" wrapText="1"/>
    </xf>
    <xf numFmtId="0" fontId="42" fillId="3" borderId="7" xfId="0" applyFont="1" applyFill="1" applyBorder="1" applyAlignment="1" applyProtection="1">
      <alignment vertical="center" wrapText="1"/>
    </xf>
    <xf numFmtId="0" fontId="42" fillId="3" borderId="2" xfId="0" applyFont="1" applyFill="1" applyBorder="1" applyAlignment="1" applyProtection="1">
      <alignment vertical="center" wrapText="1"/>
    </xf>
    <xf numFmtId="0" fontId="24" fillId="8" borderId="8" xfId="0" applyFont="1" applyFill="1" applyBorder="1" applyAlignment="1" applyProtection="1">
      <alignment horizontal="left" vertical="top" wrapText="1"/>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3" xfId="0" applyFont="1" applyFill="1" applyBorder="1" applyAlignment="1" applyProtection="1">
      <alignment horizontal="left" vertical="top" wrapText="1"/>
      <protection locked="0"/>
    </xf>
    <xf numFmtId="0" fontId="24" fillId="8" borderId="0" xfId="0" applyFont="1" applyFill="1" applyBorder="1" applyAlignment="1" applyProtection="1">
      <alignment horizontal="left" vertical="top" wrapText="1"/>
      <protection locked="0"/>
    </xf>
    <xf numFmtId="0" fontId="24" fillId="8" borderId="12" xfId="0" applyFont="1" applyFill="1" applyBorder="1" applyAlignment="1" applyProtection="1">
      <alignment horizontal="left" vertical="top" wrapText="1"/>
      <protection locked="0"/>
    </xf>
    <xf numFmtId="0" fontId="24" fillId="8" borderId="20" xfId="0" applyFont="1" applyFill="1" applyBorder="1" applyAlignment="1" applyProtection="1">
      <alignment horizontal="left" vertical="top" wrapText="1"/>
      <protection locked="0"/>
    </xf>
    <xf numFmtId="0" fontId="24" fillId="8" borderId="21" xfId="0" applyFont="1" applyFill="1" applyBorder="1" applyAlignment="1" applyProtection="1">
      <alignment horizontal="left" vertical="top" wrapText="1"/>
      <protection locked="0"/>
    </xf>
    <xf numFmtId="0" fontId="24" fillId="8" borderId="4" xfId="0" applyFont="1" applyFill="1" applyBorder="1" applyAlignment="1" applyProtection="1">
      <alignment horizontal="left" vertical="top" wrapText="1"/>
      <protection locked="0"/>
    </xf>
    <xf numFmtId="0" fontId="42" fillId="3" borderId="6" xfId="0" applyFont="1" applyFill="1" applyBorder="1" applyAlignment="1" applyProtection="1">
      <alignment horizontal="left" vertical="center" wrapText="1"/>
    </xf>
    <xf numFmtId="0" fontId="42" fillId="3" borderId="7" xfId="0" applyFont="1" applyFill="1" applyBorder="1" applyAlignment="1" applyProtection="1">
      <alignment horizontal="left" vertical="center" wrapText="1"/>
    </xf>
    <xf numFmtId="0" fontId="42" fillId="3" borderId="2" xfId="0" applyFont="1" applyFill="1" applyBorder="1" applyAlignment="1" applyProtection="1">
      <alignment horizontal="left" vertical="center" wrapText="1"/>
    </xf>
    <xf numFmtId="0" fontId="30" fillId="8" borderId="6" xfId="0" applyFont="1" applyFill="1" applyBorder="1" applyAlignment="1" applyProtection="1">
      <alignment horizontal="left" vertical="top" wrapText="1"/>
    </xf>
    <xf numFmtId="0" fontId="30" fillId="8" borderId="7" xfId="0" applyFont="1" applyFill="1" applyBorder="1" applyAlignment="1" applyProtection="1">
      <alignment horizontal="left" vertical="top" wrapText="1"/>
    </xf>
    <xf numFmtId="0" fontId="30" fillId="8" borderId="2" xfId="0" applyFont="1" applyFill="1" applyBorder="1" applyAlignment="1" applyProtection="1">
      <alignment horizontal="left" vertical="top" wrapText="1"/>
    </xf>
    <xf numFmtId="0" fontId="42" fillId="3" borderId="6" xfId="0" applyFont="1" applyFill="1" applyBorder="1" applyAlignment="1" applyProtection="1">
      <alignment horizontal="left" vertical="top" wrapText="1"/>
    </xf>
    <xf numFmtId="0" fontId="42" fillId="3" borderId="7" xfId="0" applyFont="1" applyFill="1" applyBorder="1" applyAlignment="1" applyProtection="1">
      <alignment horizontal="left" vertical="top" wrapText="1"/>
    </xf>
    <xf numFmtId="0" fontId="42" fillId="3" borderId="2" xfId="0" applyFont="1" applyFill="1" applyBorder="1" applyAlignment="1" applyProtection="1">
      <alignment horizontal="left" vertical="top" wrapText="1"/>
    </xf>
    <xf numFmtId="0" fontId="40" fillId="4" borderId="6" xfId="0" applyFont="1" applyFill="1" applyBorder="1" applyAlignment="1" applyProtection="1">
      <alignment vertical="top" wrapText="1"/>
    </xf>
    <xf numFmtId="0" fontId="40" fillId="4" borderId="7" xfId="0" applyFont="1" applyFill="1" applyBorder="1" applyAlignment="1" applyProtection="1">
      <alignment vertical="top"/>
    </xf>
    <xf numFmtId="0" fontId="41" fillId="4" borderId="2" xfId="0" applyFont="1" applyFill="1" applyBorder="1" applyAlignment="1"/>
    <xf numFmtId="0" fontId="13" fillId="0" borderId="6" xfId="0" applyFont="1" applyBorder="1" applyAlignment="1" applyProtection="1">
      <alignment horizontal="left" vertical="top" wrapText="1"/>
    </xf>
    <xf numFmtId="0" fontId="0" fillId="0" borderId="7" xfId="0" applyBorder="1" applyAlignment="1"/>
    <xf numFmtId="0" fontId="0" fillId="0" borderId="2" xfId="0" applyBorder="1" applyAlignment="1"/>
    <xf numFmtId="0" fontId="7" fillId="3" borderId="8" xfId="2" applyFont="1" applyFill="1" applyBorder="1" applyAlignment="1">
      <alignment wrapText="1"/>
    </xf>
    <xf numFmtId="0" fontId="7" fillId="3" borderId="7" xfId="2" applyFont="1" applyFill="1" applyBorder="1" applyAlignment="1">
      <alignment wrapText="1"/>
    </xf>
    <xf numFmtId="0" fontId="0" fillId="3" borderId="7" xfId="0" applyFill="1" applyBorder="1" applyAlignment="1">
      <alignment wrapText="1"/>
    </xf>
    <xf numFmtId="0" fontId="0" fillId="3" borderId="10" xfId="0" applyFill="1" applyBorder="1" applyAlignment="1">
      <alignment wrapText="1"/>
    </xf>
    <xf numFmtId="0" fontId="20" fillId="4" borderId="22" xfId="0" applyFont="1" applyFill="1" applyBorder="1" applyAlignment="1">
      <alignment wrapText="1"/>
    </xf>
    <xf numFmtId="0" fontId="22" fillId="4" borderId="23" xfId="0" applyFont="1" applyFill="1" applyBorder="1" applyAlignment="1">
      <alignment wrapText="1"/>
    </xf>
    <xf numFmtId="0" fontId="7" fillId="3" borderId="9" xfId="2" applyFont="1" applyFill="1" applyBorder="1" applyAlignment="1">
      <alignment wrapText="1"/>
    </xf>
    <xf numFmtId="0" fontId="0" fillId="3" borderId="9" xfId="0" applyFill="1" applyBorder="1" applyAlignment="1"/>
    <xf numFmtId="0" fontId="0" fillId="3" borderId="10" xfId="0" applyFill="1" applyBorder="1" applyAlignment="1"/>
    <xf numFmtId="0" fontId="7" fillId="3" borderId="6" xfId="2" applyFont="1" applyFill="1" applyBorder="1" applyAlignment="1">
      <alignment wrapText="1"/>
    </xf>
    <xf numFmtId="0" fontId="0" fillId="3" borderId="2" xfId="0" applyFill="1" applyBorder="1" applyAlignment="1">
      <alignment wrapText="1"/>
    </xf>
    <xf numFmtId="0" fontId="38" fillId="3" borderId="6" xfId="2" applyFont="1" applyFill="1" applyBorder="1" applyAlignment="1">
      <alignment wrapText="1"/>
    </xf>
    <xf numFmtId="0" fontId="38" fillId="3" borderId="7" xfId="2" applyFont="1" applyFill="1" applyBorder="1" applyAlignment="1">
      <alignment wrapText="1"/>
    </xf>
    <xf numFmtId="0" fontId="2" fillId="3" borderId="7" xfId="0" applyFont="1" applyFill="1" applyBorder="1" applyAlignment="1"/>
    <xf numFmtId="0" fontId="2" fillId="3" borderId="2" xfId="0" applyFont="1" applyFill="1" applyBorder="1" applyAlignment="1"/>
    <xf numFmtId="164" fontId="48" fillId="4" borderId="6" xfId="0" applyNumberFormat="1" applyFont="1" applyFill="1" applyBorder="1" applyAlignment="1" applyProtection="1">
      <alignment horizontal="right" vertical="center" wrapText="1"/>
    </xf>
    <xf numFmtId="164" fontId="48" fillId="4" borderId="2" xfId="0" applyNumberFormat="1" applyFont="1" applyFill="1" applyBorder="1" applyAlignment="1" applyProtection="1">
      <alignment horizontal="right" vertical="center" wrapText="1"/>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164" fontId="48" fillId="4" borderId="8" xfId="0" applyNumberFormat="1" applyFont="1" applyFill="1" applyBorder="1" applyAlignment="1" applyProtection="1">
      <alignment vertical="center" wrapText="1"/>
      <protection locked="0"/>
    </xf>
    <xf numFmtId="164" fontId="48" fillId="4" borderId="10" xfId="0" applyNumberFormat="1" applyFont="1" applyFill="1" applyBorder="1" applyAlignment="1" applyProtection="1">
      <alignment vertical="center" wrapText="1"/>
      <protection locked="0"/>
    </xf>
    <xf numFmtId="164" fontId="48" fillId="4" borderId="13" xfId="0" applyNumberFormat="1" applyFont="1" applyFill="1" applyBorder="1" applyAlignment="1" applyProtection="1">
      <alignment vertical="center" wrapText="1"/>
      <protection locked="0"/>
    </xf>
    <xf numFmtId="164" fontId="48" fillId="4" borderId="12" xfId="0" applyNumberFormat="1" applyFont="1" applyFill="1" applyBorder="1" applyAlignment="1" applyProtection="1">
      <alignment vertical="center" wrapText="1"/>
      <protection locked="0"/>
    </xf>
    <xf numFmtId="164" fontId="48" fillId="4" borderId="20" xfId="0" applyNumberFormat="1" applyFont="1" applyFill="1" applyBorder="1" applyAlignment="1" applyProtection="1">
      <alignment vertical="center" wrapText="1"/>
      <protection locked="0"/>
    </xf>
    <xf numFmtId="164" fontId="48" fillId="4" borderId="4" xfId="0" applyNumberFormat="1" applyFont="1" applyFill="1" applyBorder="1" applyAlignment="1" applyProtection="1">
      <alignment vertical="center" wrapText="1"/>
      <protection locked="0"/>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2"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7" fillId="5" borderId="8" xfId="0" applyFont="1" applyFill="1" applyBorder="1" applyAlignment="1" applyProtection="1">
      <alignment vertical="center" wrapText="1"/>
    </xf>
    <xf numFmtId="0" fontId="47" fillId="5" borderId="10" xfId="0" applyFont="1" applyFill="1" applyBorder="1" applyAlignment="1" applyProtection="1">
      <alignment vertical="center" wrapText="1"/>
    </xf>
    <xf numFmtId="164" fontId="47" fillId="5" borderId="6" xfId="0" applyNumberFormat="1" applyFont="1" applyFill="1" applyBorder="1" applyAlignment="1" applyProtection="1">
      <alignment horizontal="right" vertical="center" wrapText="1"/>
    </xf>
    <xf numFmtId="164" fontId="47" fillId="5" borderId="2" xfId="0" applyNumberFormat="1" applyFont="1" applyFill="1" applyBorder="1" applyAlignment="1" applyProtection="1">
      <alignment horizontal="right" vertical="center" wrapText="1"/>
    </xf>
    <xf numFmtId="164" fontId="3" fillId="0" borderId="20"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4" fontId="3" fillId="0" borderId="13" xfId="0" applyNumberFormat="1" applyFont="1" applyFill="1" applyBorder="1" applyAlignment="1" applyProtection="1">
      <alignment horizontal="right" vertical="center" wrapText="1"/>
      <protection locked="0"/>
    </xf>
    <xf numFmtId="164" fontId="3" fillId="0" borderId="12" xfId="0" applyNumberFormat="1" applyFont="1" applyFill="1" applyBorder="1" applyAlignment="1" applyProtection="1">
      <alignment horizontal="right" vertical="center" wrapText="1"/>
      <protection locked="0"/>
    </xf>
    <xf numFmtId="0" fontId="48" fillId="4" borderId="8" xfId="0" applyFont="1" applyFill="1" applyBorder="1" applyAlignment="1" applyProtection="1">
      <alignment vertical="center" wrapText="1"/>
    </xf>
    <xf numFmtId="0" fontId="48" fillId="4" borderId="9" xfId="0" applyFont="1" applyFill="1" applyBorder="1" applyAlignment="1" applyProtection="1">
      <alignment vertical="center" wrapText="1"/>
    </xf>
    <xf numFmtId="0" fontId="48" fillId="4" borderId="12" xfId="0" applyFont="1" applyFill="1" applyBorder="1" applyAlignment="1" applyProtection="1">
      <alignment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7" fillId="5" borderId="13" xfId="0" applyFont="1" applyFill="1" applyBorder="1" applyAlignment="1" applyProtection="1">
      <alignment vertical="center" wrapText="1"/>
    </xf>
    <xf numFmtId="0" fontId="47" fillId="5" borderId="0" xfId="0" applyFont="1" applyFill="1" applyBorder="1" applyAlignment="1" applyProtection="1">
      <alignment vertical="center" wrapText="1"/>
    </xf>
    <xf numFmtId="0" fontId="47" fillId="5" borderId="9" xfId="0" applyFont="1" applyFill="1" applyBorder="1" applyAlignment="1" applyProtection="1">
      <alignment vertical="center" wrapText="1"/>
    </xf>
    <xf numFmtId="0" fontId="47" fillId="5" borderId="12" xfId="0" applyFont="1" applyFill="1" applyBorder="1" applyAlignment="1" applyProtection="1">
      <alignment vertical="center" wrapText="1"/>
    </xf>
    <xf numFmtId="164" fontId="47" fillId="5" borderId="8" xfId="0" applyNumberFormat="1" applyFont="1" applyFill="1" applyBorder="1" applyAlignment="1" applyProtection="1">
      <alignment horizontal="right" vertical="center" wrapText="1"/>
    </xf>
    <xf numFmtId="164" fontId="47" fillId="5" borderId="9" xfId="0" applyNumberFormat="1" applyFont="1" applyFill="1" applyBorder="1" applyAlignment="1" applyProtection="1">
      <alignment horizontal="right" vertical="center" wrapText="1"/>
    </xf>
    <xf numFmtId="164" fontId="47" fillId="5" borderId="13" xfId="0" applyNumberFormat="1" applyFont="1" applyFill="1" applyBorder="1" applyAlignment="1" applyProtection="1">
      <alignment horizontal="right" vertical="center" wrapText="1"/>
    </xf>
    <xf numFmtId="164" fontId="47" fillId="5" borderId="0" xfId="0" applyNumberFormat="1" applyFont="1" applyFill="1" applyBorder="1" applyAlignment="1" applyProtection="1">
      <alignment horizontal="right" vertical="center" wrapText="1"/>
    </xf>
    <xf numFmtId="0" fontId="1" fillId="9" borderId="6" xfId="0" applyFont="1" applyFill="1" applyBorder="1" applyAlignment="1" applyProtection="1">
      <protection locked="0"/>
    </xf>
    <xf numFmtId="0" fontId="1" fillId="9" borderId="2" xfId="0" applyFont="1" applyFill="1" applyBorder="1" applyAlignment="1" applyProtection="1">
      <protection locked="0"/>
    </xf>
    <xf numFmtId="0" fontId="48" fillId="4" borderId="10" xfId="0" applyFont="1" applyFill="1" applyBorder="1" applyAlignment="1" applyProtection="1">
      <alignment vertical="center" wrapText="1"/>
    </xf>
    <xf numFmtId="0" fontId="47" fillId="5" borderId="6" xfId="0" applyFont="1" applyFill="1" applyBorder="1" applyAlignment="1" applyProtection="1">
      <alignment vertical="center"/>
    </xf>
    <xf numFmtId="0" fontId="47" fillId="5" borderId="7" xfId="0" applyFont="1" applyFill="1" applyBorder="1" applyAlignment="1" applyProtection="1">
      <alignment vertical="center"/>
    </xf>
    <xf numFmtId="0" fontId="47" fillId="5" borderId="2" xfId="0" applyFont="1" applyFill="1" applyBorder="1" applyAlignment="1" applyProtection="1">
      <alignment vertical="center"/>
    </xf>
    <xf numFmtId="0" fontId="48" fillId="4" borderId="6" xfId="0" applyFont="1" applyFill="1" applyBorder="1" applyAlignment="1" applyProtection="1">
      <alignment vertical="center" wrapText="1"/>
    </xf>
    <xf numFmtId="0" fontId="48" fillId="4" borderId="7" xfId="0" applyFont="1" applyFill="1" applyBorder="1" applyAlignment="1" applyProtection="1">
      <alignment vertical="center" wrapText="1"/>
    </xf>
    <xf numFmtId="0" fontId="48" fillId="4" borderId="2" xfId="0" applyFont="1" applyFill="1" applyBorder="1" applyAlignment="1" applyProtection="1">
      <alignment vertical="center" wrapText="1"/>
    </xf>
  </cellXfs>
  <cellStyles count="3">
    <cellStyle name="Normal" xfId="0" builtinId="0"/>
    <cellStyle name="Normal 2" xfId="2" xr:uid="{00000000-0005-0000-0000-000001000000}"/>
    <cellStyle name="Valuta" xfId="1" builtinId="4"/>
  </cellStyles>
  <dxfs count="43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S47"/>
  <sheetViews>
    <sheetView view="pageLayout" zoomScale="99" zoomScaleNormal="100" zoomScalePageLayoutView="99" workbookViewId="0">
      <selection activeCell="G2" sqref="G2"/>
    </sheetView>
  </sheetViews>
  <sheetFormatPr defaultColWidth="8.7265625" defaultRowHeight="14.5"/>
  <sheetData>
    <row r="1" spans="1:19" ht="25.5" customHeight="1">
      <c r="A1" s="11"/>
      <c r="B1" s="11"/>
      <c r="C1" s="11"/>
      <c r="D1" s="11"/>
      <c r="E1" s="11"/>
      <c r="F1" s="11"/>
      <c r="G1" s="11"/>
      <c r="H1" s="11"/>
      <c r="I1" s="11"/>
      <c r="J1" s="11"/>
    </row>
    <row r="2" spans="1:19" ht="30" customHeight="1">
      <c r="A2" s="45" t="s">
        <v>41</v>
      </c>
      <c r="C2" s="11"/>
      <c r="D2" s="11"/>
      <c r="E2" s="11"/>
      <c r="F2" s="39"/>
      <c r="G2" s="11"/>
      <c r="H2" s="11"/>
      <c r="I2" s="11"/>
      <c r="J2" s="11"/>
      <c r="K2" s="45" t="s">
        <v>42</v>
      </c>
      <c r="Q2" s="40"/>
    </row>
    <row r="3" spans="1:19" ht="11.25" customHeight="1">
      <c r="A3" s="45"/>
      <c r="C3" s="11"/>
      <c r="D3" s="11"/>
      <c r="E3" s="11"/>
      <c r="F3" s="39"/>
      <c r="G3" s="11"/>
      <c r="H3" s="11"/>
      <c r="I3" s="11"/>
      <c r="J3" s="11"/>
      <c r="K3" s="42"/>
      <c r="L3" s="43"/>
      <c r="M3" s="43"/>
      <c r="N3" s="43"/>
      <c r="O3" s="43"/>
      <c r="P3" s="43"/>
      <c r="Q3" s="44"/>
      <c r="R3" s="43"/>
      <c r="S3" s="43"/>
    </row>
    <row r="4" spans="1:19" ht="12" customHeight="1">
      <c r="A4" s="11"/>
      <c r="B4" s="11"/>
      <c r="C4" s="11"/>
      <c r="D4" s="11"/>
      <c r="E4" s="11"/>
      <c r="F4" s="11"/>
      <c r="G4" s="11"/>
      <c r="H4" s="11"/>
      <c r="I4" s="11"/>
      <c r="J4" s="11"/>
    </row>
    <row r="5" spans="1:19" ht="15" customHeight="1">
      <c r="A5" s="125" t="s">
        <v>142</v>
      </c>
      <c r="B5" s="126"/>
      <c r="C5" s="126"/>
      <c r="D5" s="126"/>
      <c r="E5" s="126"/>
      <c r="F5" s="126"/>
      <c r="G5" s="126"/>
      <c r="H5" s="126"/>
      <c r="I5" s="127"/>
      <c r="J5" s="124"/>
      <c r="K5" s="134" t="s">
        <v>145</v>
      </c>
      <c r="L5" s="135"/>
      <c r="M5" s="135"/>
      <c r="N5" s="135"/>
      <c r="O5" s="135"/>
      <c r="P5" s="135"/>
      <c r="Q5" s="135"/>
      <c r="R5" s="135"/>
      <c r="S5" s="136"/>
    </row>
    <row r="6" spans="1:19">
      <c r="A6" s="128"/>
      <c r="B6" s="129"/>
      <c r="C6" s="129"/>
      <c r="D6" s="129"/>
      <c r="E6" s="129"/>
      <c r="F6" s="129"/>
      <c r="G6" s="129"/>
      <c r="H6" s="129"/>
      <c r="I6" s="130"/>
      <c r="J6" s="124"/>
      <c r="K6" s="137"/>
      <c r="L6" s="138"/>
      <c r="M6" s="138"/>
      <c r="N6" s="138"/>
      <c r="O6" s="138"/>
      <c r="P6" s="138"/>
      <c r="Q6" s="138"/>
      <c r="R6" s="138"/>
      <c r="S6" s="139"/>
    </row>
    <row r="7" spans="1:19">
      <c r="A7" s="128"/>
      <c r="B7" s="129"/>
      <c r="C7" s="129"/>
      <c r="D7" s="129"/>
      <c r="E7" s="129"/>
      <c r="F7" s="129"/>
      <c r="G7" s="129"/>
      <c r="H7" s="129"/>
      <c r="I7" s="130"/>
      <c r="J7" s="124"/>
      <c r="K7" s="137"/>
      <c r="L7" s="138"/>
      <c r="M7" s="138"/>
      <c r="N7" s="138"/>
      <c r="O7" s="138"/>
      <c r="P7" s="138"/>
      <c r="Q7" s="138"/>
      <c r="R7" s="138"/>
      <c r="S7" s="139"/>
    </row>
    <row r="8" spans="1:19">
      <c r="A8" s="128"/>
      <c r="B8" s="129"/>
      <c r="C8" s="129"/>
      <c r="D8" s="129"/>
      <c r="E8" s="129"/>
      <c r="F8" s="129"/>
      <c r="G8" s="129"/>
      <c r="H8" s="129"/>
      <c r="I8" s="130"/>
      <c r="J8" s="124"/>
      <c r="K8" s="137"/>
      <c r="L8" s="138"/>
      <c r="M8" s="138"/>
      <c r="N8" s="138"/>
      <c r="O8" s="138"/>
      <c r="P8" s="138"/>
      <c r="Q8" s="138"/>
      <c r="R8" s="138"/>
      <c r="S8" s="139"/>
    </row>
    <row r="9" spans="1:19">
      <c r="A9" s="128"/>
      <c r="B9" s="129"/>
      <c r="C9" s="129"/>
      <c r="D9" s="129"/>
      <c r="E9" s="129"/>
      <c r="F9" s="129"/>
      <c r="G9" s="129"/>
      <c r="H9" s="129"/>
      <c r="I9" s="130"/>
      <c r="J9" s="124"/>
      <c r="K9" s="137"/>
      <c r="L9" s="138"/>
      <c r="M9" s="138"/>
      <c r="N9" s="138"/>
      <c r="O9" s="138"/>
      <c r="P9" s="138"/>
      <c r="Q9" s="138"/>
      <c r="R9" s="138"/>
      <c r="S9" s="139"/>
    </row>
    <row r="10" spans="1:19">
      <c r="A10" s="128"/>
      <c r="B10" s="129"/>
      <c r="C10" s="129"/>
      <c r="D10" s="129"/>
      <c r="E10" s="129"/>
      <c r="F10" s="129"/>
      <c r="G10" s="129"/>
      <c r="H10" s="129"/>
      <c r="I10" s="130"/>
      <c r="J10" s="124"/>
      <c r="K10" s="137"/>
      <c r="L10" s="138"/>
      <c r="M10" s="138"/>
      <c r="N10" s="138"/>
      <c r="O10" s="138"/>
      <c r="P10" s="138"/>
      <c r="Q10" s="138"/>
      <c r="R10" s="138"/>
      <c r="S10" s="139"/>
    </row>
    <row r="11" spans="1:19">
      <c r="A11" s="128"/>
      <c r="B11" s="129"/>
      <c r="C11" s="129"/>
      <c r="D11" s="129"/>
      <c r="E11" s="129"/>
      <c r="F11" s="129"/>
      <c r="G11" s="129"/>
      <c r="H11" s="129"/>
      <c r="I11" s="130"/>
      <c r="J11" s="124"/>
      <c r="K11" s="137"/>
      <c r="L11" s="138"/>
      <c r="M11" s="138"/>
      <c r="N11" s="138"/>
      <c r="O11" s="138"/>
      <c r="P11" s="138"/>
      <c r="Q11" s="138"/>
      <c r="R11" s="138"/>
      <c r="S11" s="139"/>
    </row>
    <row r="12" spans="1:19">
      <c r="A12" s="128"/>
      <c r="B12" s="129"/>
      <c r="C12" s="129"/>
      <c r="D12" s="129"/>
      <c r="E12" s="129"/>
      <c r="F12" s="129"/>
      <c r="G12" s="129"/>
      <c r="H12" s="129"/>
      <c r="I12" s="130"/>
      <c r="J12" s="124"/>
      <c r="K12" s="137"/>
      <c r="L12" s="138"/>
      <c r="M12" s="138"/>
      <c r="N12" s="138"/>
      <c r="O12" s="138"/>
      <c r="P12" s="138"/>
      <c r="Q12" s="138"/>
      <c r="R12" s="138"/>
      <c r="S12" s="139"/>
    </row>
    <row r="13" spans="1:19">
      <c r="A13" s="128"/>
      <c r="B13" s="129"/>
      <c r="C13" s="129"/>
      <c r="D13" s="129"/>
      <c r="E13" s="129"/>
      <c r="F13" s="129"/>
      <c r="G13" s="129"/>
      <c r="H13" s="129"/>
      <c r="I13" s="130"/>
      <c r="J13" s="124"/>
      <c r="K13" s="137"/>
      <c r="L13" s="138"/>
      <c r="M13" s="138"/>
      <c r="N13" s="138"/>
      <c r="O13" s="138"/>
      <c r="P13" s="138"/>
      <c r="Q13" s="138"/>
      <c r="R13" s="138"/>
      <c r="S13" s="139"/>
    </row>
    <row r="14" spans="1:19">
      <c r="A14" s="128"/>
      <c r="B14" s="129"/>
      <c r="C14" s="129"/>
      <c r="D14" s="129"/>
      <c r="E14" s="129"/>
      <c r="F14" s="129"/>
      <c r="G14" s="129"/>
      <c r="H14" s="129"/>
      <c r="I14" s="130"/>
      <c r="J14" s="124"/>
      <c r="K14" s="137"/>
      <c r="L14" s="138"/>
      <c r="M14" s="138"/>
      <c r="N14" s="138"/>
      <c r="O14" s="138"/>
      <c r="P14" s="138"/>
      <c r="Q14" s="138"/>
      <c r="R14" s="138"/>
      <c r="S14" s="139"/>
    </row>
    <row r="15" spans="1:19">
      <c r="A15" s="128"/>
      <c r="B15" s="129"/>
      <c r="C15" s="129"/>
      <c r="D15" s="129"/>
      <c r="E15" s="129"/>
      <c r="F15" s="129"/>
      <c r="G15" s="129"/>
      <c r="H15" s="129"/>
      <c r="I15" s="130"/>
      <c r="J15" s="124"/>
      <c r="K15" s="137"/>
      <c r="L15" s="138"/>
      <c r="M15" s="138"/>
      <c r="N15" s="138"/>
      <c r="O15" s="138"/>
      <c r="P15" s="138"/>
      <c r="Q15" s="138"/>
      <c r="R15" s="138"/>
      <c r="S15" s="139"/>
    </row>
    <row r="16" spans="1:19">
      <c r="A16" s="128"/>
      <c r="B16" s="129"/>
      <c r="C16" s="129"/>
      <c r="D16" s="129"/>
      <c r="E16" s="129"/>
      <c r="F16" s="129"/>
      <c r="G16" s="129"/>
      <c r="H16" s="129"/>
      <c r="I16" s="130"/>
      <c r="J16" s="124"/>
      <c r="K16" s="137"/>
      <c r="L16" s="138"/>
      <c r="M16" s="138"/>
      <c r="N16" s="138"/>
      <c r="O16" s="138"/>
      <c r="P16" s="138"/>
      <c r="Q16" s="138"/>
      <c r="R16" s="138"/>
      <c r="S16" s="139"/>
    </row>
    <row r="17" spans="1:19">
      <c r="A17" s="128"/>
      <c r="B17" s="129"/>
      <c r="C17" s="129"/>
      <c r="D17" s="129"/>
      <c r="E17" s="129"/>
      <c r="F17" s="129"/>
      <c r="G17" s="129"/>
      <c r="H17" s="129"/>
      <c r="I17" s="130"/>
      <c r="J17" s="124"/>
      <c r="K17" s="137"/>
      <c r="L17" s="138"/>
      <c r="M17" s="138"/>
      <c r="N17" s="138"/>
      <c r="O17" s="138"/>
      <c r="P17" s="138"/>
      <c r="Q17" s="138"/>
      <c r="R17" s="138"/>
      <c r="S17" s="139"/>
    </row>
    <row r="18" spans="1:19">
      <c r="A18" s="128"/>
      <c r="B18" s="129"/>
      <c r="C18" s="129"/>
      <c r="D18" s="129"/>
      <c r="E18" s="129"/>
      <c r="F18" s="129"/>
      <c r="G18" s="129"/>
      <c r="H18" s="129"/>
      <c r="I18" s="130"/>
      <c r="J18" s="124"/>
      <c r="K18" s="137"/>
      <c r="L18" s="138"/>
      <c r="M18" s="138"/>
      <c r="N18" s="138"/>
      <c r="O18" s="138"/>
      <c r="P18" s="138"/>
      <c r="Q18" s="138"/>
      <c r="R18" s="138"/>
      <c r="S18" s="139"/>
    </row>
    <row r="19" spans="1:19">
      <c r="A19" s="128"/>
      <c r="B19" s="129"/>
      <c r="C19" s="129"/>
      <c r="D19" s="129"/>
      <c r="E19" s="129"/>
      <c r="F19" s="129"/>
      <c r="G19" s="129"/>
      <c r="H19" s="129"/>
      <c r="I19" s="130"/>
      <c r="J19" s="124"/>
      <c r="K19" s="137"/>
      <c r="L19" s="138"/>
      <c r="M19" s="138"/>
      <c r="N19" s="138"/>
      <c r="O19" s="138"/>
      <c r="P19" s="138"/>
      <c r="Q19" s="138"/>
      <c r="R19" s="138"/>
      <c r="S19" s="139"/>
    </row>
    <row r="20" spans="1:19">
      <c r="A20" s="128"/>
      <c r="B20" s="129"/>
      <c r="C20" s="129"/>
      <c r="D20" s="129"/>
      <c r="E20" s="129"/>
      <c r="F20" s="129"/>
      <c r="G20" s="129"/>
      <c r="H20" s="129"/>
      <c r="I20" s="130"/>
      <c r="J20" s="124"/>
      <c r="K20" s="137"/>
      <c r="L20" s="138"/>
      <c r="M20" s="138"/>
      <c r="N20" s="138"/>
      <c r="O20" s="138"/>
      <c r="P20" s="138"/>
      <c r="Q20" s="138"/>
      <c r="R20" s="138"/>
      <c r="S20" s="139"/>
    </row>
    <row r="21" spans="1:19">
      <c r="A21" s="128"/>
      <c r="B21" s="129"/>
      <c r="C21" s="129"/>
      <c r="D21" s="129"/>
      <c r="E21" s="129"/>
      <c r="F21" s="129"/>
      <c r="G21" s="129"/>
      <c r="H21" s="129"/>
      <c r="I21" s="130"/>
      <c r="J21" s="124"/>
      <c r="K21" s="137"/>
      <c r="L21" s="138"/>
      <c r="M21" s="138"/>
      <c r="N21" s="138"/>
      <c r="O21" s="138"/>
      <c r="P21" s="138"/>
      <c r="Q21" s="138"/>
      <c r="R21" s="138"/>
      <c r="S21" s="139"/>
    </row>
    <row r="22" spans="1:19">
      <c r="A22" s="128"/>
      <c r="B22" s="129"/>
      <c r="C22" s="129"/>
      <c r="D22" s="129"/>
      <c r="E22" s="129"/>
      <c r="F22" s="129"/>
      <c r="G22" s="129"/>
      <c r="H22" s="129"/>
      <c r="I22" s="130"/>
      <c r="J22" s="124"/>
      <c r="K22" s="140"/>
      <c r="L22" s="141"/>
      <c r="M22" s="141"/>
      <c r="N22" s="141"/>
      <c r="O22" s="141"/>
      <c r="P22" s="141"/>
      <c r="Q22" s="141"/>
      <c r="R22" s="141"/>
      <c r="S22" s="142"/>
    </row>
    <row r="23" spans="1:19">
      <c r="A23" s="128"/>
      <c r="B23" s="129"/>
      <c r="C23" s="129"/>
      <c r="D23" s="129"/>
      <c r="E23" s="129"/>
      <c r="F23" s="129"/>
      <c r="G23" s="129"/>
      <c r="H23" s="129"/>
      <c r="I23" s="130"/>
      <c r="J23" s="124"/>
      <c r="K23" s="140"/>
      <c r="L23" s="141"/>
      <c r="M23" s="141"/>
      <c r="N23" s="141"/>
      <c r="O23" s="141"/>
      <c r="P23" s="141"/>
      <c r="Q23" s="141"/>
      <c r="R23" s="141"/>
      <c r="S23" s="142"/>
    </row>
    <row r="24" spans="1:19">
      <c r="A24" s="128"/>
      <c r="B24" s="129"/>
      <c r="C24" s="129"/>
      <c r="D24" s="129"/>
      <c r="E24" s="129"/>
      <c r="F24" s="129"/>
      <c r="G24" s="129"/>
      <c r="H24" s="129"/>
      <c r="I24" s="130"/>
      <c r="J24" s="124"/>
      <c r="K24" s="140"/>
      <c r="L24" s="141"/>
      <c r="M24" s="141"/>
      <c r="N24" s="141"/>
      <c r="O24" s="141"/>
      <c r="P24" s="141"/>
      <c r="Q24" s="141"/>
      <c r="R24" s="141"/>
      <c r="S24" s="142"/>
    </row>
    <row r="25" spans="1:19">
      <c r="A25" s="128"/>
      <c r="B25" s="129"/>
      <c r="C25" s="129"/>
      <c r="D25" s="129"/>
      <c r="E25" s="129"/>
      <c r="F25" s="129"/>
      <c r="G25" s="129"/>
      <c r="H25" s="129"/>
      <c r="I25" s="130"/>
      <c r="J25" s="124"/>
      <c r="K25" s="140"/>
      <c r="L25" s="141"/>
      <c r="M25" s="141"/>
      <c r="N25" s="141"/>
      <c r="O25" s="141"/>
      <c r="P25" s="141"/>
      <c r="Q25" s="141"/>
      <c r="R25" s="141"/>
      <c r="S25" s="142"/>
    </row>
    <row r="26" spans="1:19">
      <c r="A26" s="128"/>
      <c r="B26" s="129"/>
      <c r="C26" s="129"/>
      <c r="D26" s="129"/>
      <c r="E26" s="129"/>
      <c r="F26" s="129"/>
      <c r="G26" s="129"/>
      <c r="H26" s="129"/>
      <c r="I26" s="130"/>
      <c r="J26" s="124"/>
      <c r="K26" s="140"/>
      <c r="L26" s="141"/>
      <c r="M26" s="141"/>
      <c r="N26" s="141"/>
      <c r="O26" s="141"/>
      <c r="P26" s="141"/>
      <c r="Q26" s="141"/>
      <c r="R26" s="141"/>
      <c r="S26" s="142"/>
    </row>
    <row r="27" spans="1:19">
      <c r="A27" s="128"/>
      <c r="B27" s="129"/>
      <c r="C27" s="129"/>
      <c r="D27" s="129"/>
      <c r="E27" s="129"/>
      <c r="F27" s="129"/>
      <c r="G27" s="129"/>
      <c r="H27" s="129"/>
      <c r="I27" s="130"/>
      <c r="J27" s="124"/>
      <c r="K27" s="140"/>
      <c r="L27" s="141"/>
      <c r="M27" s="141"/>
      <c r="N27" s="141"/>
      <c r="O27" s="141"/>
      <c r="P27" s="141"/>
      <c r="Q27" s="141"/>
      <c r="R27" s="141"/>
      <c r="S27" s="142"/>
    </row>
    <row r="28" spans="1:19">
      <c r="A28" s="128"/>
      <c r="B28" s="129"/>
      <c r="C28" s="129"/>
      <c r="D28" s="129"/>
      <c r="E28" s="129"/>
      <c r="F28" s="129"/>
      <c r="G28" s="129"/>
      <c r="H28" s="129"/>
      <c r="I28" s="130"/>
      <c r="J28" s="124"/>
      <c r="K28" s="140"/>
      <c r="L28" s="141"/>
      <c r="M28" s="141"/>
      <c r="N28" s="141"/>
      <c r="O28" s="141"/>
      <c r="P28" s="141"/>
      <c r="Q28" s="141"/>
      <c r="R28" s="141"/>
      <c r="S28" s="142"/>
    </row>
    <row r="29" spans="1:19" ht="40.15" customHeight="1">
      <c r="A29" s="131"/>
      <c r="B29" s="132"/>
      <c r="C29" s="132"/>
      <c r="D29" s="132"/>
      <c r="E29" s="132"/>
      <c r="F29" s="132"/>
      <c r="G29" s="132"/>
      <c r="H29" s="132"/>
      <c r="I29" s="133"/>
      <c r="J29" s="124"/>
      <c r="K29" s="143"/>
      <c r="L29" s="144"/>
      <c r="M29" s="144"/>
      <c r="N29" s="144"/>
      <c r="O29" s="144"/>
      <c r="P29" s="144"/>
      <c r="Q29" s="144"/>
      <c r="R29" s="144"/>
      <c r="S29" s="145"/>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sheetData>
  <mergeCells count="2">
    <mergeCell ref="A5:I29"/>
    <mergeCell ref="K5:S29"/>
  </mergeCells>
  <pageMargins left="0.7" right="0.7" top="0.75" bottom="0.75" header="0.3" footer="0.3"/>
  <pageSetup paperSize="9" orientation="portrait" r:id="rId1"/>
  <headerFooter>
    <oddHeader xml:space="preserve">&amp;CRamavtal för Trygghetslarm och larmmottagning 2019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sheetPr>
  <dimension ref="A1:K83"/>
  <sheetViews>
    <sheetView zoomScale="90" zoomScaleNormal="90" workbookViewId="0">
      <selection activeCell="B1" sqref="B1"/>
    </sheetView>
  </sheetViews>
  <sheetFormatPr defaultColWidth="9.1796875" defaultRowHeight="14.5"/>
  <cols>
    <col min="1" max="1" width="2.26953125" style="25" customWidth="1"/>
    <col min="2" max="2" width="63.26953125" style="25" customWidth="1"/>
    <col min="3" max="3" width="17" style="25" customWidth="1"/>
    <col min="4" max="4" width="22.1796875" style="25" customWidth="1"/>
    <col min="5" max="5" width="18.453125" style="25" customWidth="1"/>
    <col min="6" max="6" width="6.7265625" style="25" customWidth="1"/>
    <col min="7" max="7" width="17.7265625" style="25" customWidth="1"/>
    <col min="8" max="16384" width="9.1796875" style="25"/>
  </cols>
  <sheetData>
    <row r="1" spans="2:11" ht="36">
      <c r="B1" s="101" t="s">
        <v>125</v>
      </c>
      <c r="G1" s="39"/>
    </row>
    <row r="2" spans="2:11" ht="15" thickBot="1"/>
    <row r="3" spans="2:11" ht="64.900000000000006" customHeight="1" thickBot="1">
      <c r="B3" s="167" t="s">
        <v>135</v>
      </c>
      <c r="C3" s="168"/>
      <c r="D3" s="168"/>
      <c r="E3" s="169"/>
      <c r="G3" s="31" t="s">
        <v>40</v>
      </c>
    </row>
    <row r="4" spans="2:11" ht="15" thickBot="1"/>
    <row r="5" spans="2:11" ht="15" thickBot="1">
      <c r="B5" s="164" t="s">
        <v>43</v>
      </c>
      <c r="C5" s="165"/>
      <c r="D5" s="165"/>
      <c r="E5" s="166"/>
    </row>
    <row r="6" spans="2:11" ht="31.5" customHeight="1" thickBot="1">
      <c r="B6" s="170" t="s">
        <v>44</v>
      </c>
      <c r="C6" s="171"/>
      <c r="D6" s="171"/>
      <c r="E6" s="172"/>
    </row>
    <row r="7" spans="2:11" s="53" customFormat="1" ht="15" thickBot="1">
      <c r="B7" s="49"/>
      <c r="C7" s="50"/>
      <c r="D7" s="51"/>
      <c r="E7" s="52"/>
      <c r="G7" s="54"/>
    </row>
    <row r="8" spans="2:11" ht="15" thickBot="1">
      <c r="B8" s="164" t="s">
        <v>59</v>
      </c>
      <c r="C8" s="165"/>
      <c r="D8" s="165"/>
      <c r="E8" s="166"/>
      <c r="G8" s="34"/>
    </row>
    <row r="9" spans="2:11" ht="31.15" customHeight="1" thickBot="1">
      <c r="B9" s="161" t="s">
        <v>51</v>
      </c>
      <c r="C9" s="162"/>
      <c r="D9" s="162"/>
      <c r="E9" s="163"/>
      <c r="G9" s="34"/>
    </row>
    <row r="10" spans="2:11" s="53" customFormat="1" ht="15" thickBot="1">
      <c r="B10" s="49"/>
      <c r="C10" s="51"/>
      <c r="D10" s="51"/>
      <c r="E10" s="52"/>
      <c r="G10" s="54"/>
    </row>
    <row r="11" spans="2:11" ht="15" customHeight="1" thickBot="1">
      <c r="B11" s="99" t="s">
        <v>47</v>
      </c>
      <c r="C11" s="146" t="s">
        <v>71</v>
      </c>
      <c r="D11" s="148"/>
      <c r="E11" s="100" t="s">
        <v>34</v>
      </c>
      <c r="G11" s="54"/>
    </row>
    <row r="12" spans="2:11" ht="39.5" thickBot="1">
      <c r="B12" s="32" t="s">
        <v>45</v>
      </c>
      <c r="C12" s="56"/>
      <c r="D12" s="48" t="str">
        <f>IF($C12="OBLIGATORISKT KRAV","INGET MERVÄRDE",IF($C12="UTVÄRDERINGSKRITERIUM","ANGE MERVÄRDE:",IF($C12="KRAVET UTGÅR","KRAVET UTGÅR","VÄLJ OBLIGATORISKT KRAV ELLER UTVÄRDERINGSKRITERIUM")))</f>
        <v>VÄLJ OBLIGATORISKT KRAV ELLER UTVÄRDERINGSKRITERIUM</v>
      </c>
      <c r="E12" s="57">
        <v>0</v>
      </c>
      <c r="G12" s="33" t="str">
        <f>IF($C12="utvärderingskriterium","Utvärderingskriterium valt",IF($C12="","Kravet ej valt","Kravet valt"))</f>
        <v>Kravet ej valt</v>
      </c>
    </row>
    <row r="13" spans="2:11" s="53" customFormat="1" ht="15" thickBot="1">
      <c r="B13" s="49"/>
      <c r="C13" s="51"/>
      <c r="D13" s="51"/>
      <c r="E13" s="52"/>
      <c r="G13" s="54"/>
    </row>
    <row r="14" spans="2:11" ht="16.149999999999999" customHeight="1" thickBot="1">
      <c r="B14" s="99" t="s">
        <v>48</v>
      </c>
      <c r="C14" s="146" t="s">
        <v>71</v>
      </c>
      <c r="D14" s="148"/>
      <c r="E14" s="100" t="s">
        <v>34</v>
      </c>
      <c r="G14" s="54"/>
      <c r="K14" s="53"/>
    </row>
    <row r="15" spans="2:11" ht="39.5" thickBot="1">
      <c r="B15" s="32" t="s">
        <v>46</v>
      </c>
      <c r="C15" s="56"/>
      <c r="D15" s="48" t="str">
        <f>IF($C15="OBLIGATORISKT KRAV","INGET MERVÄRDE",IF($C15="UTVÄRDERINGSKRITERIUM","ANGE MERVÄRDE:",IF($C15="KRAVET UTGÅR","KRAVET UTGÅR","VÄLJ OBLIGATORISKT KRAV ELLER UTVÄRDERINGSKRITERIUM")))</f>
        <v>VÄLJ OBLIGATORISKT KRAV ELLER UTVÄRDERINGSKRITERIUM</v>
      </c>
      <c r="E15" s="57">
        <v>0</v>
      </c>
      <c r="G15" s="33" t="str">
        <f>IF($C15="utvärderingskriterium","Utvärderingskriterium valt",IF($C15="","Kravet ej valt","Kravet valt"))</f>
        <v>Kravet ej valt</v>
      </c>
      <c r="K15" s="53"/>
    </row>
    <row r="16" spans="2:11" s="53" customFormat="1" ht="15" thickBot="1">
      <c r="B16" s="49"/>
      <c r="C16" s="51"/>
      <c r="D16" s="51"/>
      <c r="E16" s="52"/>
      <c r="G16" s="54"/>
    </row>
    <row r="17" spans="2:11" ht="16.149999999999999" customHeight="1" thickBot="1">
      <c r="B17" s="99" t="s">
        <v>49</v>
      </c>
      <c r="C17" s="146" t="s">
        <v>71</v>
      </c>
      <c r="D17" s="148"/>
      <c r="E17" s="100" t="s">
        <v>34</v>
      </c>
      <c r="K17" s="53"/>
    </row>
    <row r="18" spans="2:11" s="53" customFormat="1" ht="39.5" thickBot="1">
      <c r="B18" s="32" t="s">
        <v>126</v>
      </c>
      <c r="C18" s="56"/>
      <c r="D18" s="48" t="str">
        <f>IF($C18="OBLIGATORISKT KRAV","INGET MERVÄRDE",IF($C18="UTVÄRDERINGSKRITERIUM","ANGE MERVÄRDE:",IF($C18="KRAVET UTGÅR","KRAVET UTGÅR","VÄLJ OBLIGATORISKT KRAV ELLER UTVÄRDERINGSKRITERIUM")))</f>
        <v>VÄLJ OBLIGATORISKT KRAV ELLER UTVÄRDERINGSKRITERIUM</v>
      </c>
      <c r="E18" s="57">
        <v>0</v>
      </c>
      <c r="G18" s="33" t="str">
        <f>IF($C18="utvärderingskriterium","Utvärderingskriterium valt",IF($C18="","Kravet ej valt","Kravet valt"))</f>
        <v>Kravet ej valt</v>
      </c>
    </row>
    <row r="19" spans="2:11" ht="15" thickBot="1">
      <c r="B19" s="49"/>
      <c r="C19" s="51"/>
      <c r="D19" s="51"/>
      <c r="E19" s="52"/>
      <c r="K19" s="53"/>
    </row>
    <row r="20" spans="2:11" s="53" customFormat="1" ht="16.149999999999999" customHeight="1" thickBot="1">
      <c r="B20" s="99" t="s">
        <v>50</v>
      </c>
      <c r="C20" s="146" t="s">
        <v>71</v>
      </c>
      <c r="D20" s="148"/>
      <c r="E20" s="100" t="s">
        <v>34</v>
      </c>
      <c r="G20" s="54"/>
    </row>
    <row r="21" spans="2:11" ht="39.5" thickBot="1">
      <c r="B21" s="32" t="s">
        <v>73</v>
      </c>
      <c r="C21" s="56"/>
      <c r="D21" s="48" t="str">
        <f>IF($C21="OBLIGATORISKT KRAV","INGET MERVÄRDE",IF($C21="UTVÄRDERINGSKRITERIUM","ANGE MERVÄRDE:",IF($C21="KRAVET UTGÅR","KRAVET UTGÅR","VÄLJ OBLIGATORISKT KRAV ELLER UTVÄRDERINGSKRITERIUM")))</f>
        <v>VÄLJ OBLIGATORISKT KRAV ELLER UTVÄRDERINGSKRITERIUM</v>
      </c>
      <c r="E21" s="57">
        <v>0</v>
      </c>
      <c r="G21" s="33" t="str">
        <f>IF($C21="utvärderingskriterium","Utvärderingskriterium valt",IF($C21="","Kravet ej valt","Kravet valt"))</f>
        <v>Kravet ej valt</v>
      </c>
    </row>
    <row r="22" spans="2:11" ht="15" thickBot="1">
      <c r="B22" s="36"/>
      <c r="C22" s="46"/>
      <c r="D22" s="46"/>
      <c r="E22" s="47"/>
      <c r="G22" s="34"/>
    </row>
    <row r="23" spans="2:11" ht="15" thickBot="1">
      <c r="B23" s="158" t="s">
        <v>53</v>
      </c>
      <c r="C23" s="159"/>
      <c r="D23" s="159"/>
      <c r="E23" s="160"/>
      <c r="G23" s="34"/>
    </row>
    <row r="24" spans="2:11" ht="15" customHeight="1" thickBot="1">
      <c r="B24" s="164" t="s">
        <v>60</v>
      </c>
      <c r="C24" s="165"/>
      <c r="D24" s="165"/>
      <c r="E24" s="166"/>
      <c r="G24" s="34"/>
    </row>
    <row r="25" spans="2:11" ht="31.15" customHeight="1" thickBot="1">
      <c r="B25" s="161" t="s">
        <v>66</v>
      </c>
      <c r="C25" s="162"/>
      <c r="D25" s="162"/>
      <c r="E25" s="163"/>
      <c r="G25" s="34"/>
    </row>
    <row r="26" spans="2:11" ht="16.149999999999999" customHeight="1" thickBot="1">
      <c r="B26" s="55"/>
      <c r="C26" s="55"/>
      <c r="D26" s="55"/>
      <c r="E26" s="55"/>
      <c r="G26" s="34"/>
    </row>
    <row r="27" spans="2:11" ht="16.149999999999999" customHeight="1" thickBot="1">
      <c r="B27" s="99" t="s">
        <v>52</v>
      </c>
      <c r="C27" s="146" t="s">
        <v>71</v>
      </c>
      <c r="D27" s="148"/>
      <c r="E27" s="99" t="s">
        <v>34</v>
      </c>
      <c r="G27" s="34"/>
    </row>
    <row r="28" spans="2:11" ht="39.5" thickBot="1">
      <c r="B28" s="35" t="s">
        <v>109</v>
      </c>
      <c r="C28" s="56"/>
      <c r="D28" s="48" t="str">
        <f>IF($C28="OBLIGATORISKT KRAV","INGET MERVÄRDE",IF($C28="UTVÄRDERINGSKRITERIUM","ANGE MERVÄRDE:",IF($C28="KRAVET UTGÅR","KRAVET UTGÅR","VÄLJ OBLIGATORISKT KRAV ELLER UTVÄRDERINGSKRITERIUM")))</f>
        <v>VÄLJ OBLIGATORISKT KRAV ELLER UTVÄRDERINGSKRITERIUM</v>
      </c>
      <c r="E28" s="57">
        <v>0</v>
      </c>
      <c r="G28" s="33" t="str">
        <f>IF($C28="utvärderingskriterium","Utvärderingskriterium valt",IF($C28="","Kravet ej valt","Kravet valt"))</f>
        <v>Kravet ej valt</v>
      </c>
    </row>
    <row r="29" spans="2:11" ht="15" thickBot="1">
      <c r="B29" s="36"/>
      <c r="C29" s="46"/>
      <c r="D29" s="46"/>
      <c r="E29" s="47"/>
      <c r="G29" s="34"/>
    </row>
    <row r="30" spans="2:11" ht="15" thickBot="1">
      <c r="B30" s="158" t="s">
        <v>54</v>
      </c>
      <c r="C30" s="159"/>
      <c r="D30" s="159"/>
      <c r="E30" s="160"/>
      <c r="G30" s="34"/>
    </row>
    <row r="31" spans="2:11" ht="15" customHeight="1" thickBot="1">
      <c r="B31" s="164" t="s">
        <v>61</v>
      </c>
      <c r="C31" s="165"/>
      <c r="D31" s="165"/>
      <c r="E31" s="166"/>
      <c r="G31" s="34"/>
    </row>
    <row r="32" spans="2:11" ht="73.900000000000006" customHeight="1" thickBot="1">
      <c r="B32" s="161" t="s">
        <v>67</v>
      </c>
      <c r="C32" s="162"/>
      <c r="D32" s="162"/>
      <c r="E32" s="163"/>
      <c r="G32" s="34"/>
    </row>
    <row r="33" spans="1:7" ht="15" thickBot="1">
      <c r="G33" s="34"/>
    </row>
    <row r="34" spans="1:7" ht="15" thickBot="1">
      <c r="B34" s="158" t="s">
        <v>55</v>
      </c>
      <c r="C34" s="159"/>
      <c r="D34" s="159"/>
      <c r="E34" s="160"/>
      <c r="G34" s="34"/>
    </row>
    <row r="35" spans="1:7" ht="15" thickBot="1">
      <c r="B35" s="164" t="s">
        <v>62</v>
      </c>
      <c r="C35" s="165"/>
      <c r="D35" s="165"/>
      <c r="E35" s="166"/>
      <c r="G35" s="34"/>
    </row>
    <row r="36" spans="1:7" ht="61.9" customHeight="1" thickBot="1">
      <c r="B36" s="161" t="s">
        <v>56</v>
      </c>
      <c r="C36" s="162"/>
      <c r="D36" s="162"/>
      <c r="E36" s="163"/>
      <c r="G36" s="34"/>
    </row>
    <row r="37" spans="1:7" ht="15" thickBot="1">
      <c r="G37" s="34"/>
    </row>
    <row r="38" spans="1:7" ht="16.149999999999999" customHeight="1" thickBot="1">
      <c r="B38" s="99" t="s">
        <v>33</v>
      </c>
      <c r="C38" s="146" t="s">
        <v>71</v>
      </c>
      <c r="D38" s="148"/>
      <c r="E38" s="99" t="s">
        <v>34</v>
      </c>
      <c r="G38" s="34"/>
    </row>
    <row r="39" spans="1:7" ht="39.5" thickBot="1">
      <c r="B39" s="32" t="s">
        <v>74</v>
      </c>
      <c r="C39" s="56"/>
      <c r="D39" s="48" t="str">
        <f>IF($C39="OBLIGATORISKT KRAV","INGET MERVÄRDE",IF($C39="UTVÄRDERINGSKRITERIUM","ANGE MERVÄRDE:",IF($C39="KRAVET UTGÅR","KRAVET UTGÅR","VÄLJ OBLIGATORISKT KRAV ELLER UTVÄRDERINGSKRITERIUM")))</f>
        <v>VÄLJ OBLIGATORISKT KRAV ELLER UTVÄRDERINGSKRITERIUM</v>
      </c>
      <c r="E39" s="57">
        <v>0</v>
      </c>
      <c r="G39" s="33" t="str">
        <f>IF($C39="utvärderingskriterium","Utvärderingskriterium valt",IF($C39="","Kravet ej valt","Kravet valt"))</f>
        <v>Kravet ej valt</v>
      </c>
    </row>
    <row r="40" spans="1:7" ht="39.5" thickBot="1">
      <c r="B40" s="35" t="s">
        <v>75</v>
      </c>
      <c r="C40" s="56"/>
      <c r="D40" s="48" t="str">
        <f t="shared" ref="D40:D43" si="0">IF($C40="OBLIGATORISKT KRAV","INGET MERVÄRDE",IF($C40="UTVÄRDERINGSKRITERIUM","ANGE MERVÄRDE:",IF($C40="KRAVET UTGÅR","KRAVET UTGÅR","VÄLJ OBLIGATORISKT KRAV ELLER UTVÄRDERINGSKRITERIUM")))</f>
        <v>VÄLJ OBLIGATORISKT KRAV ELLER UTVÄRDERINGSKRITERIUM</v>
      </c>
      <c r="E40" s="57">
        <v>0</v>
      </c>
      <c r="G40" s="33" t="str">
        <f>IF($C40="utvärderingskriterium","Utvärderingskriterium valt",IF($C40="","Kravet ej valt","Kravet valt"))</f>
        <v>Kravet ej valt</v>
      </c>
    </row>
    <row r="41" spans="1:7" ht="39.5" thickBot="1">
      <c r="A41" s="53"/>
      <c r="B41" s="35" t="s">
        <v>79</v>
      </c>
      <c r="C41" s="56"/>
      <c r="D41" s="48" t="str">
        <f t="shared" si="0"/>
        <v>VÄLJ OBLIGATORISKT KRAV ELLER UTVÄRDERINGSKRITERIUM</v>
      </c>
      <c r="E41" s="57">
        <v>0</v>
      </c>
      <c r="G41" s="33" t="str">
        <f>IF($C41="utvärderingskriterium","Utvärderingskriterium valt",IF($C41="","Kravet ej valt","Kravet valt"))</f>
        <v>Kravet ej valt</v>
      </c>
    </row>
    <row r="42" spans="1:7" ht="39.5" thickBot="1">
      <c r="A42" s="53"/>
      <c r="B42" s="35" t="s">
        <v>76</v>
      </c>
      <c r="C42" s="56"/>
      <c r="D42" s="48" t="str">
        <f t="shared" si="0"/>
        <v>VÄLJ OBLIGATORISKT KRAV ELLER UTVÄRDERINGSKRITERIUM</v>
      </c>
      <c r="E42" s="57">
        <v>0</v>
      </c>
      <c r="G42" s="33" t="str">
        <f>IF($C42="utvärderingskriterium","Utvärderingskriterium valt",IF($C42="","Kravet ej valt","Kravet valt"))</f>
        <v>Kravet ej valt</v>
      </c>
    </row>
    <row r="43" spans="1:7" ht="39.5" thickBot="1">
      <c r="A43" s="53"/>
      <c r="B43" s="32" t="s">
        <v>77</v>
      </c>
      <c r="C43" s="56"/>
      <c r="D43" s="48" t="str">
        <f t="shared" si="0"/>
        <v>VÄLJ OBLIGATORISKT KRAV ELLER UTVÄRDERINGSKRITERIUM</v>
      </c>
      <c r="E43" s="57">
        <v>0</v>
      </c>
      <c r="G43" s="33" t="str">
        <f>IF($C43="utvärderingskriterium","Utvärderingskriterium valt",IF($C43="","Kravet ej valt","Kravet valt"))</f>
        <v>Kravet ej valt</v>
      </c>
    </row>
    <row r="44" spans="1:7" ht="15" thickBot="1">
      <c r="B44" s="36"/>
      <c r="C44" s="37"/>
      <c r="D44" s="37"/>
      <c r="E44" s="37"/>
      <c r="G44" s="34"/>
    </row>
    <row r="45" spans="1:7" ht="16.149999999999999" customHeight="1" thickBot="1">
      <c r="B45" s="99" t="s">
        <v>131</v>
      </c>
      <c r="C45" s="146" t="s">
        <v>80</v>
      </c>
      <c r="D45" s="148"/>
      <c r="E45" s="37"/>
      <c r="G45" s="34"/>
    </row>
    <row r="46" spans="1:7" ht="26.5" thickBot="1">
      <c r="B46" s="32" t="s">
        <v>141</v>
      </c>
      <c r="C46" s="56"/>
      <c r="D46" s="48" t="str">
        <f>IF($C46="JA","JA VALT",IF($C46="NEJ","NEJ VALT",IF($C46="KRAVET UTGÅR","KRAVET UTGÅR","VÄLJ JA ELLER NEJ")))</f>
        <v>VÄLJ JA ELLER NEJ</v>
      </c>
      <c r="E46" s="37"/>
      <c r="G46" s="33" t="str">
        <f>IF($C46="nej","Ej inkluderat",IF($C46="","Kravet ej valt","Kravet valt"))</f>
        <v>Kravet ej valt</v>
      </c>
    </row>
    <row r="47" spans="1:7" ht="15" thickBot="1">
      <c r="B47" s="36"/>
      <c r="C47" s="37"/>
      <c r="D47" s="37"/>
      <c r="E47" s="37"/>
      <c r="G47" s="34"/>
    </row>
    <row r="48" spans="1:7" ht="16.149999999999999" customHeight="1" thickBot="1">
      <c r="B48" s="99" t="s">
        <v>26</v>
      </c>
      <c r="C48" s="146" t="s">
        <v>71</v>
      </c>
      <c r="D48" s="148"/>
      <c r="E48" s="99" t="s">
        <v>34</v>
      </c>
      <c r="G48" s="34"/>
    </row>
    <row r="49" spans="2:7" ht="39.5" thickBot="1">
      <c r="B49" s="32" t="s">
        <v>128</v>
      </c>
      <c r="C49" s="56"/>
      <c r="D49" s="48" t="str">
        <f>IF($C49="OBLIGATORISKT KRAV","INGET MERVÄRDE",IF($C49="UTVÄRDERINGSKRITERIUM","ANGE MERVÄRDE:",IF($C49="KRAVET UTGÅR","KRAVET UTGÅR","VÄLJ OBLIGATORISKT KRAV ELLER UTVÄRDERINGSKRITERIUM")))</f>
        <v>VÄLJ OBLIGATORISKT KRAV ELLER UTVÄRDERINGSKRITERIUM</v>
      </c>
      <c r="E49" s="57">
        <v>0</v>
      </c>
      <c r="G49" s="33" t="str">
        <f>IF($C49="utvärderingskriterium","Utvärderingskriterium valt",IF($C49="","Kravet ej valt","Kravet valt"))</f>
        <v>Kravet ej valt</v>
      </c>
    </row>
    <row r="50" spans="2:7">
      <c r="B50" s="36"/>
      <c r="C50" s="46"/>
      <c r="D50" s="46"/>
      <c r="E50" s="47"/>
      <c r="G50" s="34"/>
    </row>
    <row r="51" spans="2:7" ht="15" thickBot="1">
      <c r="G51" s="34"/>
    </row>
    <row r="52" spans="2:7" ht="16.149999999999999" customHeight="1" thickBot="1">
      <c r="B52" s="99" t="s">
        <v>3</v>
      </c>
      <c r="C52" s="146" t="s">
        <v>71</v>
      </c>
      <c r="D52" s="148"/>
      <c r="E52" s="99" t="s">
        <v>34</v>
      </c>
      <c r="G52" s="34"/>
    </row>
    <row r="53" spans="2:7" ht="39.5" thickBot="1">
      <c r="B53" s="35" t="s">
        <v>127</v>
      </c>
      <c r="C53" s="56"/>
      <c r="D53" s="48" t="str">
        <f>IF($C53="OBLIGATORISKT KRAV","INGET MERVÄRDE",IF($C53="UTVÄRDERINGSKRITERIUM","ANGE MERVÄRDE:",IF($C53="KRAVET UTGÅR","KRAVET UTGÅR","VÄLJ OBLIGATORISKT KRAV ELLER UTVÄRDERINGSKRITERIUM")))</f>
        <v>VÄLJ OBLIGATORISKT KRAV ELLER UTVÄRDERINGSKRITERIUM</v>
      </c>
      <c r="E53" s="57">
        <v>0</v>
      </c>
      <c r="G53" s="33" t="str">
        <f>IF($C53="utvärderingskriterium","Utvärderingskriterium valt",IF($C53="","Kravet ej valt","Kravet valt"))</f>
        <v>Kravet ej valt</v>
      </c>
    </row>
    <row r="54" spans="2:7" ht="37.9" customHeight="1" thickBot="1">
      <c r="B54" s="32" t="s">
        <v>78</v>
      </c>
      <c r="C54" s="56"/>
      <c r="D54" s="48" t="str">
        <f>IF($C54="OBLIGATORISKT KRAV","INGET MERVÄRDE",IF($C54="UTVÄRDERINGSKRITERIUM","ANGE MERVÄRDE:",IF($C54="KRAVET UTGÅR","KRAVET UTGÅR","VÄLJ OBLIGATORISKT KRAV ELLER UTVÄRDERINGSKRITERIUM")))</f>
        <v>VÄLJ OBLIGATORISKT KRAV ELLER UTVÄRDERINGSKRITERIUM</v>
      </c>
      <c r="E54" s="57">
        <v>0</v>
      </c>
      <c r="G54" s="33" t="str">
        <f>IF($C54="utvärderingskriterium","Utvärderingskriterium valt",IF($C54="","Kravet ej valt","Kravet valt"))</f>
        <v>Kravet ej valt</v>
      </c>
    </row>
    <row r="55" spans="2:7" ht="15" thickBot="1">
      <c r="B55" s="36"/>
      <c r="C55" s="36"/>
      <c r="D55" s="36"/>
      <c r="E55" s="36"/>
      <c r="G55" s="34"/>
    </row>
    <row r="56" spans="2:7" ht="16.149999999999999" customHeight="1" thickBot="1">
      <c r="B56" s="99" t="s">
        <v>69</v>
      </c>
      <c r="C56" s="146" t="s">
        <v>72</v>
      </c>
      <c r="D56" s="148"/>
      <c r="E56" s="99" t="s">
        <v>34</v>
      </c>
      <c r="G56" s="34"/>
    </row>
    <row r="57" spans="2:7" ht="39.5" thickBot="1">
      <c r="B57" s="58"/>
      <c r="C57" s="56"/>
      <c r="D57" s="48" t="str">
        <f>IF($C57="UTVÄRDERINGSKRITERIUM","ANGE MERVÄRDE:",IF($C57="KRAVET UTGÅR","KRAVET UTGÅR","VÄLJ  UTVÄRDERINGSKRITERIUM ELLER LÄMNA TOMT"))</f>
        <v>VÄLJ  UTVÄRDERINGSKRITERIUM ELLER LÄMNA TOMT</v>
      </c>
      <c r="E57" s="57">
        <v>0</v>
      </c>
      <c r="G57" s="33" t="str">
        <f t="shared" ref="G57:G62" si="1">IF($C57="utvärderingskriterium","Utvärderingskriterium valt",IF($C57="","Kravet ej valt","Kravet valt"))</f>
        <v>Kravet ej valt</v>
      </c>
    </row>
    <row r="58" spans="2:7" ht="39.5" thickBot="1">
      <c r="B58" s="59"/>
      <c r="C58" s="56"/>
      <c r="D58" s="48" t="str">
        <f t="shared" ref="D58:D62" si="2">IF($C58="UTVÄRDERINGSKRITERIUM","ANGE MERVÄRDE:",IF($C58="KRAVET UTGÅR","KRAVET UTGÅR","VÄLJ  UTVÄRDERINGSKRITERIUM ELLER LÄMNA TOMT"))</f>
        <v>VÄLJ  UTVÄRDERINGSKRITERIUM ELLER LÄMNA TOMT</v>
      </c>
      <c r="E58" s="57">
        <v>0</v>
      </c>
      <c r="G58" s="33" t="str">
        <f t="shared" si="1"/>
        <v>Kravet ej valt</v>
      </c>
    </row>
    <row r="59" spans="2:7" ht="39.5" thickBot="1">
      <c r="B59" s="59"/>
      <c r="C59" s="56"/>
      <c r="D59" s="48" t="str">
        <f t="shared" si="2"/>
        <v>VÄLJ  UTVÄRDERINGSKRITERIUM ELLER LÄMNA TOMT</v>
      </c>
      <c r="E59" s="57">
        <v>0</v>
      </c>
      <c r="G59" s="33" t="str">
        <f t="shared" si="1"/>
        <v>Kravet ej valt</v>
      </c>
    </row>
    <row r="60" spans="2:7" ht="39.5" thickBot="1">
      <c r="B60" s="59"/>
      <c r="C60" s="56"/>
      <c r="D60" s="48" t="str">
        <f t="shared" si="2"/>
        <v>VÄLJ  UTVÄRDERINGSKRITERIUM ELLER LÄMNA TOMT</v>
      </c>
      <c r="E60" s="57">
        <v>0</v>
      </c>
      <c r="G60" s="33" t="str">
        <f t="shared" si="1"/>
        <v>Kravet ej valt</v>
      </c>
    </row>
    <row r="61" spans="2:7" ht="39.5" thickBot="1">
      <c r="B61" s="59"/>
      <c r="C61" s="56"/>
      <c r="D61" s="48" t="str">
        <f t="shared" si="2"/>
        <v>VÄLJ  UTVÄRDERINGSKRITERIUM ELLER LÄMNA TOMT</v>
      </c>
      <c r="E61" s="57">
        <v>0</v>
      </c>
      <c r="G61" s="33" t="str">
        <f t="shared" si="1"/>
        <v>Kravet ej valt</v>
      </c>
    </row>
    <row r="62" spans="2:7" ht="41.5" customHeight="1" thickBot="1">
      <c r="B62" s="59"/>
      <c r="C62" s="56"/>
      <c r="D62" s="48" t="str">
        <f t="shared" si="2"/>
        <v>VÄLJ  UTVÄRDERINGSKRITERIUM ELLER LÄMNA TOMT</v>
      </c>
      <c r="E62" s="57">
        <v>0</v>
      </c>
      <c r="G62" s="33" t="str">
        <f t="shared" si="1"/>
        <v>Kravet ej valt</v>
      </c>
    </row>
    <row r="63" spans="2:7" ht="15" thickBot="1">
      <c r="G63" s="38"/>
    </row>
    <row r="64" spans="2:7" ht="15" thickBot="1">
      <c r="B64" s="146" t="s">
        <v>11</v>
      </c>
      <c r="C64" s="147"/>
      <c r="D64" s="147"/>
      <c r="E64" s="148"/>
    </row>
    <row r="65" spans="2:7" ht="15" thickBot="1">
      <c r="B65" s="146" t="s">
        <v>64</v>
      </c>
      <c r="C65" s="147"/>
      <c r="D65" s="147"/>
      <c r="E65" s="148"/>
      <c r="G65" s="34"/>
    </row>
    <row r="66" spans="2:7" ht="14.65" customHeight="1">
      <c r="B66" s="149" t="s">
        <v>143</v>
      </c>
      <c r="C66" s="150"/>
      <c r="D66" s="150"/>
      <c r="E66" s="151"/>
    </row>
    <row r="67" spans="2:7">
      <c r="B67" s="152"/>
      <c r="C67" s="153"/>
      <c r="D67" s="153"/>
      <c r="E67" s="154"/>
    </row>
    <row r="68" spans="2:7">
      <c r="B68" s="152"/>
      <c r="C68" s="153"/>
      <c r="D68" s="153"/>
      <c r="E68" s="154"/>
    </row>
    <row r="69" spans="2:7" ht="21.75" customHeight="1" thickBot="1">
      <c r="B69" s="155"/>
      <c r="C69" s="156"/>
      <c r="D69" s="156"/>
      <c r="E69" s="157"/>
    </row>
    <row r="70" spans="2:7" ht="15" thickBot="1"/>
    <row r="71" spans="2:7" ht="15" thickBot="1">
      <c r="B71" s="146" t="s">
        <v>58</v>
      </c>
      <c r="C71" s="147"/>
      <c r="D71" s="147"/>
      <c r="E71" s="148"/>
    </row>
    <row r="72" spans="2:7" ht="15" thickBot="1">
      <c r="B72" s="146" t="s">
        <v>65</v>
      </c>
      <c r="C72" s="147"/>
      <c r="D72" s="147"/>
      <c r="E72" s="148"/>
    </row>
    <row r="73" spans="2:7" ht="14.65" customHeight="1">
      <c r="B73" s="149" t="s">
        <v>57</v>
      </c>
      <c r="C73" s="150"/>
      <c r="D73" s="150"/>
      <c r="E73" s="151"/>
    </row>
    <row r="74" spans="2:7">
      <c r="B74" s="152"/>
      <c r="C74" s="153"/>
      <c r="D74" s="153"/>
      <c r="E74" s="154"/>
    </row>
    <row r="75" spans="2:7">
      <c r="B75" s="152"/>
      <c r="C75" s="153"/>
      <c r="D75" s="153"/>
      <c r="E75" s="154"/>
    </row>
    <row r="76" spans="2:7" ht="15" thickBot="1">
      <c r="B76" s="155"/>
      <c r="C76" s="156"/>
      <c r="D76" s="156"/>
      <c r="E76" s="157"/>
    </row>
    <row r="77" spans="2:7" ht="15" thickBot="1"/>
    <row r="78" spans="2:7" ht="15" thickBot="1">
      <c r="B78" s="146" t="s">
        <v>37</v>
      </c>
      <c r="C78" s="147"/>
      <c r="D78" s="147"/>
      <c r="E78" s="148"/>
    </row>
    <row r="79" spans="2:7" ht="15" thickBot="1">
      <c r="B79" s="146" t="s">
        <v>63</v>
      </c>
      <c r="C79" s="147"/>
      <c r="D79" s="147"/>
      <c r="E79" s="148"/>
    </row>
    <row r="80" spans="2:7" ht="14.65" customHeight="1">
      <c r="B80" s="149" t="s">
        <v>144</v>
      </c>
      <c r="C80" s="150"/>
      <c r="D80" s="150"/>
      <c r="E80" s="151"/>
    </row>
    <row r="81" spans="2:5">
      <c r="B81" s="152"/>
      <c r="C81" s="153"/>
      <c r="D81" s="153"/>
      <c r="E81" s="154"/>
    </row>
    <row r="82" spans="2:5">
      <c r="B82" s="152"/>
      <c r="C82" s="153"/>
      <c r="D82" s="153"/>
      <c r="E82" s="154"/>
    </row>
    <row r="83" spans="2:5" ht="15" thickBot="1">
      <c r="B83" s="155"/>
      <c r="C83" s="156"/>
      <c r="D83" s="156"/>
      <c r="E83" s="157"/>
    </row>
  </sheetData>
  <mergeCells count="33">
    <mergeCell ref="B3:E3"/>
    <mergeCell ref="B30:E30"/>
    <mergeCell ref="B25:E25"/>
    <mergeCell ref="B24:E24"/>
    <mergeCell ref="B31:E31"/>
    <mergeCell ref="C27:D27"/>
    <mergeCell ref="B5:E5"/>
    <mergeCell ref="B8:E8"/>
    <mergeCell ref="B6:E6"/>
    <mergeCell ref="C20:D20"/>
    <mergeCell ref="C17:D17"/>
    <mergeCell ref="C14:D14"/>
    <mergeCell ref="C11:D11"/>
    <mergeCell ref="B9:E9"/>
    <mergeCell ref="C52:D52"/>
    <mergeCell ref="C56:D56"/>
    <mergeCell ref="B23:E23"/>
    <mergeCell ref="B32:E32"/>
    <mergeCell ref="C48:D48"/>
    <mergeCell ref="C45:D45"/>
    <mergeCell ref="C38:D38"/>
    <mergeCell ref="B36:E36"/>
    <mergeCell ref="B35:E35"/>
    <mergeCell ref="B34:E34"/>
    <mergeCell ref="B78:E78"/>
    <mergeCell ref="B80:E83"/>
    <mergeCell ref="B79:E79"/>
    <mergeCell ref="B64:E64"/>
    <mergeCell ref="B66:E69"/>
    <mergeCell ref="B73:E76"/>
    <mergeCell ref="B72:E72"/>
    <mergeCell ref="B65:E65"/>
    <mergeCell ref="B71:E71"/>
  </mergeCells>
  <conditionalFormatting sqref="A3:B3 A11 F11 A14 B78 B38 E38 E27 B48 B52 E52 B84:E1048576 A17 B26:B29 B33:E33 B37:E37 B66:E70 B77:E77 A5:B6 A1:XFD2 A4:XFD4 F3:XFD3 F17:F19 F14:J14 F20:XFD20 A7:XFD7 F8:XFD9 H56:XFD57 B63:E64 K14:XFD19 H62:XFD62 A62:A75 B53:E55 A13:XFD13 A10:XFD10 A16:J16 A18:E19 B21:E22 B28:E29 B39:E44 B47:D47 H45:XFD46 E45:E48 A77:A1048576 F63:XFD1048576 F5:XFD6 B49:E51 F47:XFD48 A20:A57 A12:F12 H11:XFD12 A15:F15 H15:J15 H17:J19 F22:XFD27 F21 H21:XFD21 F29:XFD38 F28 H28:XFD28 F44:XFD44 F39:F43 H39:XFD43 F50:XFD52 F49 H49:XFD49 F55:XFD55 F53:F54 H53:XFD54">
    <cfRule type="cellIs" dxfId="433" priority="704" operator="equal">
      <formula>"KRAVET UTGÅR"</formula>
    </cfRule>
    <cfRule type="cellIs" dxfId="432" priority="705" operator="equal">
      <formula>"INGET MERVÄRDE"</formula>
    </cfRule>
    <cfRule type="cellIs" dxfId="431" priority="707" operator="equal">
      <formula>"BÖR"</formula>
    </cfRule>
    <cfRule type="cellIs" dxfId="430" priority="708" operator="equal">
      <formula>"SKA"</formula>
    </cfRule>
  </conditionalFormatting>
  <conditionalFormatting sqref="A3:B3 A11 F11 A14 B78 B38 E38 E27 B48 B52 E52 A17 B26:B29 B33:E33 B37:E37 B66:E70 B77:E77 A5:B6 A1:XFD2 A4:XFD4 F3:XFD3 F17:F19 F14:J14 F20:XFD20 A7:XFD7 F8:XFD9 B80:G1048576 H56:XFD57 B63:E64 K14:XFD19 A62:A75 B53:E55 A13:XFD13 A10:XFD10 A16:J16 A18:E19 B21:E22 B28:E29 B39:E44 B47:D47 H45:XFD46 E45:E48 A77:A1048576 F63:G79 H62:XFD1048576 F5:XFD6 B49:E51 F47:XFD48 A20:A57 A12:F12 H11:XFD12 A15:F15 H15:J15 H17:J19 F22:XFD27 F21 H21:XFD21 F29:XFD38 F28 H28:XFD28 F44:XFD44 F39:F43 H39:XFD43 F50:XFD52 F49 H49:XFD49 F55:XFD55 F53:F54 H53:XFD54">
    <cfRule type="cellIs" dxfId="429" priority="652" operator="equal">
      <formula>"ANGE MERVÄRDE:"</formula>
    </cfRule>
  </conditionalFormatting>
  <conditionalFormatting sqref="G13:G14 G7 F6 G20 G16 G22:G27 G29:G38 G44:G45 G47:G48 G50:G52 G55">
    <cfRule type="cellIs" dxfId="428" priority="650" operator="equal">
      <formula>"Kravet valt"</formula>
    </cfRule>
    <cfRule type="cellIs" dxfId="427" priority="651" operator="equal">
      <formula>"Kravet ej valt"</formula>
    </cfRule>
  </conditionalFormatting>
  <conditionalFormatting sqref="B11:C11 E11">
    <cfRule type="cellIs" dxfId="426" priority="636" operator="equal">
      <formula>"KRAVET UTGÅR"</formula>
    </cfRule>
    <cfRule type="cellIs" dxfId="425" priority="637" operator="equal">
      <formula>"INGET MERVÄRDE"</formula>
    </cfRule>
    <cfRule type="cellIs" dxfId="424" priority="638" operator="equal">
      <formula>"BÖR"</formula>
    </cfRule>
    <cfRule type="cellIs" dxfId="423" priority="639" operator="equal">
      <formula>"SKA"</formula>
    </cfRule>
  </conditionalFormatting>
  <conditionalFormatting sqref="B11:C11 E11">
    <cfRule type="cellIs" dxfId="422" priority="635" operator="equal">
      <formula>"ANGE MERVÄRDE:"</formula>
    </cfRule>
  </conditionalFormatting>
  <conditionalFormatting sqref="B14 E14">
    <cfRule type="cellIs" dxfId="421" priority="631" operator="equal">
      <formula>"KRAVET UTGÅR"</formula>
    </cfRule>
    <cfRule type="cellIs" dxfId="420" priority="632" operator="equal">
      <formula>"INGET MERVÄRDE"</formula>
    </cfRule>
    <cfRule type="cellIs" dxfId="419" priority="633" operator="equal">
      <formula>"BÖR"</formula>
    </cfRule>
    <cfRule type="cellIs" dxfId="418" priority="634" operator="equal">
      <formula>"SKA"</formula>
    </cfRule>
  </conditionalFormatting>
  <conditionalFormatting sqref="B14 E14">
    <cfRule type="cellIs" dxfId="417" priority="630" operator="equal">
      <formula>"ANGE MERVÄRDE:"</formula>
    </cfRule>
  </conditionalFormatting>
  <conditionalFormatting sqref="B17 E17">
    <cfRule type="cellIs" dxfId="416" priority="626" operator="equal">
      <formula>"KRAVET UTGÅR"</formula>
    </cfRule>
    <cfRule type="cellIs" dxfId="415" priority="627" operator="equal">
      <formula>"INGET MERVÄRDE"</formula>
    </cfRule>
    <cfRule type="cellIs" dxfId="414" priority="628" operator="equal">
      <formula>"BÖR"</formula>
    </cfRule>
    <cfRule type="cellIs" dxfId="413" priority="629" operator="equal">
      <formula>"SKA"</formula>
    </cfRule>
  </conditionalFormatting>
  <conditionalFormatting sqref="B17 E17">
    <cfRule type="cellIs" dxfId="412" priority="625" operator="equal">
      <formula>"ANGE MERVÄRDE:"</formula>
    </cfRule>
  </conditionalFormatting>
  <conditionalFormatting sqref="B20 E20">
    <cfRule type="cellIs" dxfId="411" priority="621" operator="equal">
      <formula>"KRAVET UTGÅR"</formula>
    </cfRule>
    <cfRule type="cellIs" dxfId="410" priority="622" operator="equal">
      <formula>"INGET MERVÄRDE"</formula>
    </cfRule>
    <cfRule type="cellIs" dxfId="409" priority="623" operator="equal">
      <formula>"BÖR"</formula>
    </cfRule>
    <cfRule type="cellIs" dxfId="408" priority="624" operator="equal">
      <formula>"SKA"</formula>
    </cfRule>
  </conditionalFormatting>
  <conditionalFormatting sqref="B20 E20">
    <cfRule type="cellIs" dxfId="407" priority="620" operator="equal">
      <formula>"ANGE MERVÄRDE:"</formula>
    </cfRule>
  </conditionalFormatting>
  <conditionalFormatting sqref="A9:B9 A8">
    <cfRule type="cellIs" dxfId="406" priority="616" operator="equal">
      <formula>"KRAVET UTGÅR"</formula>
    </cfRule>
    <cfRule type="cellIs" dxfId="405" priority="617" operator="equal">
      <formula>"INGET MERVÄRDE"</formula>
    </cfRule>
    <cfRule type="cellIs" dxfId="404" priority="618" operator="equal">
      <formula>"BÖR"</formula>
    </cfRule>
    <cfRule type="cellIs" dxfId="403" priority="619" operator="equal">
      <formula>"SKA"</formula>
    </cfRule>
  </conditionalFormatting>
  <conditionalFormatting sqref="A9:B9 A8">
    <cfRule type="cellIs" dxfId="402" priority="615" operator="equal">
      <formula>"ANGE MERVÄRDE:"</formula>
    </cfRule>
  </conditionalFormatting>
  <conditionalFormatting sqref="G8:G9">
    <cfRule type="cellIs" dxfId="401" priority="613" operator="equal">
      <formula>"Kravet valt"</formula>
    </cfRule>
    <cfRule type="cellIs" dxfId="400" priority="614" operator="equal">
      <formula>"Kravet ej valt"</formula>
    </cfRule>
  </conditionalFormatting>
  <conditionalFormatting sqref="G11">
    <cfRule type="cellIs" dxfId="399" priority="604" operator="equal">
      <formula>"KRAVET UTGÅR"</formula>
    </cfRule>
    <cfRule type="cellIs" dxfId="398" priority="605" operator="equal">
      <formula>"INGET MERVÄRDE"</formula>
    </cfRule>
    <cfRule type="cellIs" dxfId="397" priority="606" operator="equal">
      <formula>"BÖR"</formula>
    </cfRule>
    <cfRule type="cellIs" dxfId="396" priority="607" operator="equal">
      <formula>"SKA"</formula>
    </cfRule>
  </conditionalFormatting>
  <conditionalFormatting sqref="G11">
    <cfRule type="cellIs" dxfId="395" priority="603" operator="equal">
      <formula>"ANGE MERVÄRDE:"</formula>
    </cfRule>
  </conditionalFormatting>
  <conditionalFormatting sqref="G10:G11">
    <cfRule type="cellIs" dxfId="394" priority="601" operator="equal">
      <formula>"Kravet valt"</formula>
    </cfRule>
    <cfRule type="cellIs" dxfId="393" priority="602" operator="equal">
      <formula>"Kravet ej valt"</formula>
    </cfRule>
  </conditionalFormatting>
  <conditionalFormatting sqref="B23">
    <cfRule type="cellIs" dxfId="392" priority="582" operator="equal">
      <formula>"KRAVET UTGÅR"</formula>
    </cfRule>
    <cfRule type="cellIs" dxfId="391" priority="583" operator="equal">
      <formula>"INGET MERVÄRDE"</formula>
    </cfRule>
    <cfRule type="cellIs" dxfId="390" priority="584" operator="equal">
      <formula>"BÖR"</formula>
    </cfRule>
    <cfRule type="cellIs" dxfId="389" priority="585" operator="equal">
      <formula>"SKA"</formula>
    </cfRule>
  </conditionalFormatting>
  <conditionalFormatting sqref="B23">
    <cfRule type="cellIs" dxfId="388" priority="581" operator="equal">
      <formula>"ANGE MERVÄRDE:"</formula>
    </cfRule>
  </conditionalFormatting>
  <conditionalFormatting sqref="B30">
    <cfRule type="cellIs" dxfId="387" priority="577" operator="equal">
      <formula>"KRAVET UTGÅR"</formula>
    </cfRule>
    <cfRule type="cellIs" dxfId="386" priority="578" operator="equal">
      <formula>"INGET MERVÄRDE"</formula>
    </cfRule>
    <cfRule type="cellIs" dxfId="385" priority="579" operator="equal">
      <formula>"BÖR"</formula>
    </cfRule>
    <cfRule type="cellIs" dxfId="384" priority="580" operator="equal">
      <formula>"SKA"</formula>
    </cfRule>
  </conditionalFormatting>
  <conditionalFormatting sqref="B30">
    <cfRule type="cellIs" dxfId="383" priority="576" operator="equal">
      <formula>"ANGE MERVÄRDE:"</formula>
    </cfRule>
  </conditionalFormatting>
  <conditionalFormatting sqref="B36">
    <cfRule type="cellIs" dxfId="382" priority="572" operator="equal">
      <formula>"KRAVET UTGÅR"</formula>
    </cfRule>
    <cfRule type="cellIs" dxfId="381" priority="573" operator="equal">
      <formula>"INGET MERVÄRDE"</formula>
    </cfRule>
    <cfRule type="cellIs" dxfId="380" priority="574" operator="equal">
      <formula>"BÖR"</formula>
    </cfRule>
    <cfRule type="cellIs" dxfId="379" priority="575" operator="equal">
      <formula>"SKA"</formula>
    </cfRule>
  </conditionalFormatting>
  <conditionalFormatting sqref="B36">
    <cfRule type="cellIs" dxfId="378" priority="571" operator="equal">
      <formula>"ANGE MERVÄRDE:"</formula>
    </cfRule>
  </conditionalFormatting>
  <conditionalFormatting sqref="B34">
    <cfRule type="cellIs" dxfId="377" priority="567" operator="equal">
      <formula>"KRAVET UTGÅR"</formula>
    </cfRule>
    <cfRule type="cellIs" dxfId="376" priority="568" operator="equal">
      <formula>"INGET MERVÄRDE"</formula>
    </cfRule>
    <cfRule type="cellIs" dxfId="375" priority="569" operator="equal">
      <formula>"BÖR"</formula>
    </cfRule>
    <cfRule type="cellIs" dxfId="374" priority="570" operator="equal">
      <formula>"SKA"</formula>
    </cfRule>
  </conditionalFormatting>
  <conditionalFormatting sqref="B34">
    <cfRule type="cellIs" dxfId="373" priority="566" operator="equal">
      <formula>"ANGE MERVÄRDE:"</formula>
    </cfRule>
  </conditionalFormatting>
  <conditionalFormatting sqref="B45:B46 F45:G45 F46">
    <cfRule type="cellIs" dxfId="372" priority="562" operator="equal">
      <formula>"KRAVET UTGÅR"</formula>
    </cfRule>
    <cfRule type="cellIs" dxfId="371" priority="563" operator="equal">
      <formula>"INGET MERVÄRDE"</formula>
    </cfRule>
    <cfRule type="cellIs" dxfId="370" priority="564" operator="equal">
      <formula>"BÖR"</formula>
    </cfRule>
    <cfRule type="cellIs" dxfId="369" priority="565" operator="equal">
      <formula>"SKA"</formula>
    </cfRule>
  </conditionalFormatting>
  <conditionalFormatting sqref="B45:B46 F45:G45 F46">
    <cfRule type="cellIs" dxfId="368" priority="561" operator="equal">
      <formula>"ANGE MERVÄRDE:"</formula>
    </cfRule>
  </conditionalFormatting>
  <conditionalFormatting sqref="G65">
    <cfRule type="cellIs" dxfId="367" priority="532" operator="equal">
      <formula>"Kravet valt"</formula>
    </cfRule>
    <cfRule type="cellIs" dxfId="366" priority="533" operator="equal">
      <formula>"Kravet ej valt"</formula>
    </cfRule>
  </conditionalFormatting>
  <conditionalFormatting sqref="B71:E71 B73:E76">
    <cfRule type="cellIs" dxfId="365" priority="523" operator="equal">
      <formula>"KRAVET UTGÅR"</formula>
    </cfRule>
    <cfRule type="cellIs" dxfId="364" priority="524" operator="equal">
      <formula>"INGET MERVÄRDE"</formula>
    </cfRule>
    <cfRule type="cellIs" dxfId="363" priority="525" operator="equal">
      <formula>"BÖR"</formula>
    </cfRule>
    <cfRule type="cellIs" dxfId="362" priority="526" operator="equal">
      <formula>"SKA"</formula>
    </cfRule>
  </conditionalFormatting>
  <conditionalFormatting sqref="B71:E71 B73:E76">
    <cfRule type="cellIs" dxfId="361" priority="522" operator="equal">
      <formula>"ANGE MERVÄRDE:"</formula>
    </cfRule>
  </conditionalFormatting>
  <conditionalFormatting sqref="A76">
    <cfRule type="cellIs" dxfId="360" priority="513" operator="equal">
      <formula>"KRAVET UTGÅR"</formula>
    </cfRule>
    <cfRule type="cellIs" dxfId="359" priority="514" operator="equal">
      <formula>"INGET MERVÄRDE"</formula>
    </cfRule>
    <cfRule type="cellIs" dxfId="358" priority="515" operator="equal">
      <formula>"BÖR"</formula>
    </cfRule>
    <cfRule type="cellIs" dxfId="357" priority="516" operator="equal">
      <formula>"SKA"</formula>
    </cfRule>
  </conditionalFormatting>
  <conditionalFormatting sqref="A76">
    <cfRule type="cellIs" dxfId="356" priority="512" operator="equal">
      <formula>"ANGE MERVÄRDE:"</formula>
    </cfRule>
  </conditionalFormatting>
  <conditionalFormatting sqref="B8">
    <cfRule type="cellIs" dxfId="355" priority="493" operator="equal">
      <formula>"KRAVET UTGÅR"</formula>
    </cfRule>
    <cfRule type="cellIs" dxfId="354" priority="494" operator="equal">
      <formula>"INGET MERVÄRDE"</formula>
    </cfRule>
    <cfRule type="cellIs" dxfId="353" priority="495" operator="equal">
      <formula>"BÖR"</formula>
    </cfRule>
    <cfRule type="cellIs" dxfId="352" priority="496" operator="equal">
      <formula>"SKA"</formula>
    </cfRule>
  </conditionalFormatting>
  <conditionalFormatting sqref="B8">
    <cfRule type="cellIs" dxfId="351" priority="492" operator="equal">
      <formula>"ANGE MERVÄRDE:"</formula>
    </cfRule>
  </conditionalFormatting>
  <conditionalFormatting sqref="B24">
    <cfRule type="cellIs" dxfId="350" priority="488" operator="equal">
      <formula>"KRAVET UTGÅR"</formula>
    </cfRule>
    <cfRule type="cellIs" dxfId="349" priority="489" operator="equal">
      <formula>"INGET MERVÄRDE"</formula>
    </cfRule>
    <cfRule type="cellIs" dxfId="348" priority="490" operator="equal">
      <formula>"BÖR"</formula>
    </cfRule>
    <cfRule type="cellIs" dxfId="347" priority="491" operator="equal">
      <formula>"SKA"</formula>
    </cfRule>
  </conditionalFormatting>
  <conditionalFormatting sqref="B24">
    <cfRule type="cellIs" dxfId="346" priority="487" operator="equal">
      <formula>"ANGE MERVÄRDE:"</formula>
    </cfRule>
  </conditionalFormatting>
  <conditionalFormatting sqref="B25">
    <cfRule type="cellIs" dxfId="345" priority="483" operator="equal">
      <formula>"KRAVET UTGÅR"</formula>
    </cfRule>
    <cfRule type="cellIs" dxfId="344" priority="484" operator="equal">
      <formula>"INGET MERVÄRDE"</formula>
    </cfRule>
    <cfRule type="cellIs" dxfId="343" priority="485" operator="equal">
      <formula>"BÖR"</formula>
    </cfRule>
    <cfRule type="cellIs" dxfId="342" priority="486" operator="equal">
      <formula>"SKA"</formula>
    </cfRule>
  </conditionalFormatting>
  <conditionalFormatting sqref="B25">
    <cfRule type="cellIs" dxfId="341" priority="482" operator="equal">
      <formula>"ANGE MERVÄRDE:"</formula>
    </cfRule>
  </conditionalFormatting>
  <conditionalFormatting sqref="B32">
    <cfRule type="cellIs" dxfId="340" priority="473" operator="equal">
      <formula>"KRAVET UTGÅR"</formula>
    </cfRule>
    <cfRule type="cellIs" dxfId="339" priority="474" operator="equal">
      <formula>"INGET MERVÄRDE"</formula>
    </cfRule>
    <cfRule type="cellIs" dxfId="338" priority="475" operator="equal">
      <formula>"BÖR"</formula>
    </cfRule>
    <cfRule type="cellIs" dxfId="337" priority="476" operator="equal">
      <formula>"SKA"</formula>
    </cfRule>
  </conditionalFormatting>
  <conditionalFormatting sqref="B32">
    <cfRule type="cellIs" dxfId="336" priority="472" operator="equal">
      <formula>"ANGE MERVÄRDE:"</formula>
    </cfRule>
  </conditionalFormatting>
  <conditionalFormatting sqref="B31">
    <cfRule type="cellIs" dxfId="335" priority="468" operator="equal">
      <formula>"KRAVET UTGÅR"</formula>
    </cfRule>
    <cfRule type="cellIs" dxfId="334" priority="469" operator="equal">
      <formula>"INGET MERVÄRDE"</formula>
    </cfRule>
    <cfRule type="cellIs" dxfId="333" priority="470" operator="equal">
      <formula>"BÖR"</formula>
    </cfRule>
    <cfRule type="cellIs" dxfId="332" priority="471" operator="equal">
      <formula>"SKA"</formula>
    </cfRule>
  </conditionalFormatting>
  <conditionalFormatting sqref="B31">
    <cfRule type="cellIs" dxfId="331" priority="467" operator="equal">
      <formula>"ANGE MERVÄRDE:"</formula>
    </cfRule>
  </conditionalFormatting>
  <conditionalFormatting sqref="B35">
    <cfRule type="cellIs" dxfId="330" priority="463" operator="equal">
      <formula>"KRAVET UTGÅR"</formula>
    </cfRule>
    <cfRule type="cellIs" dxfId="329" priority="464" operator="equal">
      <formula>"INGET MERVÄRDE"</formula>
    </cfRule>
    <cfRule type="cellIs" dxfId="328" priority="465" operator="equal">
      <formula>"BÖR"</formula>
    </cfRule>
    <cfRule type="cellIs" dxfId="327" priority="466" operator="equal">
      <formula>"SKA"</formula>
    </cfRule>
  </conditionalFormatting>
  <conditionalFormatting sqref="B35">
    <cfRule type="cellIs" dxfId="326" priority="462" operator="equal">
      <formula>"ANGE MERVÄRDE:"</formula>
    </cfRule>
  </conditionalFormatting>
  <conditionalFormatting sqref="B65:E65">
    <cfRule type="cellIs" dxfId="325" priority="453" operator="equal">
      <formula>"KRAVET UTGÅR"</formula>
    </cfRule>
    <cfRule type="cellIs" dxfId="324" priority="454" operator="equal">
      <formula>"INGET MERVÄRDE"</formula>
    </cfRule>
    <cfRule type="cellIs" dxfId="323" priority="455" operator="equal">
      <formula>"BÖR"</formula>
    </cfRule>
    <cfRule type="cellIs" dxfId="322" priority="456" operator="equal">
      <formula>"SKA"</formula>
    </cfRule>
  </conditionalFormatting>
  <conditionalFormatting sqref="B65:E65">
    <cfRule type="cellIs" dxfId="321" priority="452" operator="equal">
      <formula>"ANGE MERVÄRDE:"</formula>
    </cfRule>
  </conditionalFormatting>
  <conditionalFormatting sqref="B72:E72">
    <cfRule type="cellIs" dxfId="320" priority="443" operator="equal">
      <formula>"KRAVET UTGÅR"</formula>
    </cfRule>
    <cfRule type="cellIs" dxfId="319" priority="444" operator="equal">
      <formula>"INGET MERVÄRDE"</formula>
    </cfRule>
    <cfRule type="cellIs" dxfId="318" priority="445" operator="equal">
      <formula>"BÖR"</formula>
    </cfRule>
    <cfRule type="cellIs" dxfId="317" priority="446" operator="equal">
      <formula>"SKA"</formula>
    </cfRule>
  </conditionalFormatting>
  <conditionalFormatting sqref="B72:E72">
    <cfRule type="cellIs" dxfId="316" priority="442" operator="equal">
      <formula>"ANGE MERVÄRDE:"</formula>
    </cfRule>
  </conditionalFormatting>
  <conditionalFormatting sqref="B79:E79">
    <cfRule type="cellIs" dxfId="315" priority="433" operator="equal">
      <formula>"KRAVET UTGÅR"</formula>
    </cfRule>
    <cfRule type="cellIs" dxfId="314" priority="434" operator="equal">
      <formula>"INGET MERVÄRDE"</formula>
    </cfRule>
    <cfRule type="cellIs" dxfId="313" priority="435" operator="equal">
      <formula>"BÖR"</formula>
    </cfRule>
    <cfRule type="cellIs" dxfId="312" priority="436" operator="equal">
      <formula>"SKA"</formula>
    </cfRule>
  </conditionalFormatting>
  <conditionalFormatting sqref="B79:E79">
    <cfRule type="cellIs" dxfId="311" priority="432" operator="equal">
      <formula>"ANGE MERVÄRDE:"</formula>
    </cfRule>
  </conditionalFormatting>
  <conditionalFormatting sqref="E56:G56 B56:B57 B62 E62:F62 E57:F57">
    <cfRule type="cellIs" dxfId="310" priority="428" operator="equal">
      <formula>"KRAVET UTGÅR"</formula>
    </cfRule>
    <cfRule type="cellIs" dxfId="309" priority="429" operator="equal">
      <formula>"INGET MERVÄRDE"</formula>
    </cfRule>
    <cfRule type="cellIs" dxfId="308" priority="430" operator="equal">
      <formula>"BÖR"</formula>
    </cfRule>
    <cfRule type="cellIs" dxfId="307" priority="431" operator="equal">
      <formula>"SKA"</formula>
    </cfRule>
  </conditionalFormatting>
  <conditionalFormatting sqref="E56:G56 B56:B57 B62 E62:F62 E57:F57">
    <cfRule type="cellIs" dxfId="306" priority="427" operator="equal">
      <formula>"ANGE MERVÄRDE:"</formula>
    </cfRule>
  </conditionalFormatting>
  <conditionalFormatting sqref="G56">
    <cfRule type="cellIs" dxfId="305" priority="425" operator="equal">
      <formula>"Kravet valt"</formula>
    </cfRule>
    <cfRule type="cellIs" dxfId="304" priority="426" operator="equal">
      <formula>"Kravet ej valt"</formula>
    </cfRule>
  </conditionalFormatting>
  <conditionalFormatting sqref="D57:D62">
    <cfRule type="cellIs" dxfId="303" priority="411" operator="equal">
      <formula>"KRAVET UTGÅR"</formula>
    </cfRule>
    <cfRule type="cellIs" dxfId="302" priority="412" operator="equal">
      <formula>"INGET MERVÄRDE"</formula>
    </cfRule>
    <cfRule type="cellIs" dxfId="301" priority="413" operator="equal">
      <formula>"BÖR"</formula>
    </cfRule>
    <cfRule type="cellIs" dxfId="300" priority="414" operator="equal">
      <formula>"SKA"</formula>
    </cfRule>
  </conditionalFormatting>
  <conditionalFormatting sqref="D57:D62">
    <cfRule type="cellIs" dxfId="299" priority="410" operator="equal">
      <formula>"ANGE MERVÄRDE:"</formula>
    </cfRule>
  </conditionalFormatting>
  <conditionalFormatting sqref="C46">
    <cfRule type="cellIs" dxfId="298" priority="401" operator="equal">
      <formula>"KRAVET UTGÅR"</formula>
    </cfRule>
    <cfRule type="cellIs" dxfId="297" priority="402" operator="equal">
      <formula>"INGET MERVÄRDE"</formula>
    </cfRule>
    <cfRule type="cellIs" dxfId="296" priority="403" operator="equal">
      <formula>"BÖR"</formula>
    </cfRule>
    <cfRule type="cellIs" dxfId="295" priority="404" operator="equal">
      <formula>"SKA"</formula>
    </cfRule>
  </conditionalFormatting>
  <conditionalFormatting sqref="C46">
    <cfRule type="cellIs" dxfId="294" priority="400" operator="equal">
      <formula>"ANGE MERVÄRDE:"</formula>
    </cfRule>
  </conditionalFormatting>
  <conditionalFormatting sqref="C57 C62">
    <cfRule type="cellIs" dxfId="293" priority="396" operator="equal">
      <formula>"KRAVET UTGÅR"</formula>
    </cfRule>
    <cfRule type="cellIs" dxfId="292" priority="397" operator="equal">
      <formula>"INGET MERVÄRDE"</formula>
    </cfRule>
    <cfRule type="cellIs" dxfId="291" priority="398" operator="equal">
      <formula>"BÖR"</formula>
    </cfRule>
    <cfRule type="cellIs" dxfId="290" priority="399" operator="equal">
      <formula>"SKA"</formula>
    </cfRule>
  </conditionalFormatting>
  <conditionalFormatting sqref="C57 C62">
    <cfRule type="cellIs" dxfId="289" priority="395" operator="equal">
      <formula>"ANGE MERVÄRDE:"</formula>
    </cfRule>
  </conditionalFormatting>
  <conditionalFormatting sqref="H61:XFD61 A61">
    <cfRule type="cellIs" dxfId="288" priority="391" operator="equal">
      <formula>"KRAVET UTGÅR"</formula>
    </cfRule>
    <cfRule type="cellIs" dxfId="287" priority="392" operator="equal">
      <formula>"INGET MERVÄRDE"</formula>
    </cfRule>
    <cfRule type="cellIs" dxfId="286" priority="393" operator="equal">
      <formula>"BÖR"</formula>
    </cfRule>
    <cfRule type="cellIs" dxfId="285" priority="394" operator="equal">
      <formula>"SKA"</formula>
    </cfRule>
  </conditionalFormatting>
  <conditionalFormatting sqref="H61:XFD61 A61">
    <cfRule type="cellIs" dxfId="284" priority="390" operator="equal">
      <formula>"ANGE MERVÄRDE:"</formula>
    </cfRule>
  </conditionalFormatting>
  <conditionalFormatting sqref="B61 E61:F61">
    <cfRule type="cellIs" dxfId="283" priority="386" operator="equal">
      <formula>"KRAVET UTGÅR"</formula>
    </cfRule>
    <cfRule type="cellIs" dxfId="282" priority="387" operator="equal">
      <formula>"INGET MERVÄRDE"</formula>
    </cfRule>
    <cfRule type="cellIs" dxfId="281" priority="388" operator="equal">
      <formula>"BÖR"</formula>
    </cfRule>
    <cfRule type="cellIs" dxfId="280" priority="389" operator="equal">
      <formula>"SKA"</formula>
    </cfRule>
  </conditionalFormatting>
  <conditionalFormatting sqref="B61 E61:F61">
    <cfRule type="cellIs" dxfId="279" priority="385" operator="equal">
      <formula>"ANGE MERVÄRDE:"</formula>
    </cfRule>
  </conditionalFormatting>
  <conditionalFormatting sqref="C61">
    <cfRule type="cellIs" dxfId="278" priority="374" operator="equal">
      <formula>"KRAVET UTGÅR"</formula>
    </cfRule>
    <cfRule type="cellIs" dxfId="277" priority="375" operator="equal">
      <formula>"INGET MERVÄRDE"</formula>
    </cfRule>
    <cfRule type="cellIs" dxfId="276" priority="376" operator="equal">
      <formula>"BÖR"</formula>
    </cfRule>
    <cfRule type="cellIs" dxfId="275" priority="377" operator="equal">
      <formula>"SKA"</formula>
    </cfRule>
  </conditionalFormatting>
  <conditionalFormatting sqref="C61">
    <cfRule type="cellIs" dxfId="274" priority="373" operator="equal">
      <formula>"ANGE MERVÄRDE:"</formula>
    </cfRule>
  </conditionalFormatting>
  <conditionalFormatting sqref="H60:XFD60 A60">
    <cfRule type="cellIs" dxfId="273" priority="369" operator="equal">
      <formula>"KRAVET UTGÅR"</formula>
    </cfRule>
    <cfRule type="cellIs" dxfId="272" priority="370" operator="equal">
      <formula>"INGET MERVÄRDE"</formula>
    </cfRule>
    <cfRule type="cellIs" dxfId="271" priority="371" operator="equal">
      <formula>"BÖR"</formula>
    </cfRule>
    <cfRule type="cellIs" dxfId="270" priority="372" operator="equal">
      <formula>"SKA"</formula>
    </cfRule>
  </conditionalFormatting>
  <conditionalFormatting sqref="H60:XFD60 A60">
    <cfRule type="cellIs" dxfId="269" priority="368" operator="equal">
      <formula>"ANGE MERVÄRDE:"</formula>
    </cfRule>
  </conditionalFormatting>
  <conditionalFormatting sqref="B60 E60:F60">
    <cfRule type="cellIs" dxfId="268" priority="364" operator="equal">
      <formula>"KRAVET UTGÅR"</formula>
    </cfRule>
    <cfRule type="cellIs" dxfId="267" priority="365" operator="equal">
      <formula>"INGET MERVÄRDE"</formula>
    </cfRule>
    <cfRule type="cellIs" dxfId="266" priority="366" operator="equal">
      <formula>"BÖR"</formula>
    </cfRule>
    <cfRule type="cellIs" dxfId="265" priority="367" operator="equal">
      <formula>"SKA"</formula>
    </cfRule>
  </conditionalFormatting>
  <conditionalFormatting sqref="B60 E60:F60">
    <cfRule type="cellIs" dxfId="264" priority="363" operator="equal">
      <formula>"ANGE MERVÄRDE:"</formula>
    </cfRule>
  </conditionalFormatting>
  <conditionalFormatting sqref="C60">
    <cfRule type="cellIs" dxfId="263" priority="352" operator="equal">
      <formula>"KRAVET UTGÅR"</formula>
    </cfRule>
    <cfRule type="cellIs" dxfId="262" priority="353" operator="equal">
      <formula>"INGET MERVÄRDE"</formula>
    </cfRule>
    <cfRule type="cellIs" dxfId="261" priority="354" operator="equal">
      <formula>"BÖR"</formula>
    </cfRule>
    <cfRule type="cellIs" dxfId="260" priority="355" operator="equal">
      <formula>"SKA"</formula>
    </cfRule>
  </conditionalFormatting>
  <conditionalFormatting sqref="C60">
    <cfRule type="cellIs" dxfId="259" priority="351" operator="equal">
      <formula>"ANGE MERVÄRDE:"</formula>
    </cfRule>
  </conditionalFormatting>
  <conditionalFormatting sqref="H59:XFD59 A59">
    <cfRule type="cellIs" dxfId="258" priority="347" operator="equal">
      <formula>"KRAVET UTGÅR"</formula>
    </cfRule>
    <cfRule type="cellIs" dxfId="257" priority="348" operator="equal">
      <formula>"INGET MERVÄRDE"</formula>
    </cfRule>
    <cfRule type="cellIs" dxfId="256" priority="349" operator="equal">
      <formula>"BÖR"</formula>
    </cfRule>
    <cfRule type="cellIs" dxfId="255" priority="350" operator="equal">
      <formula>"SKA"</formula>
    </cfRule>
  </conditionalFormatting>
  <conditionalFormatting sqref="H59:XFD59 A59">
    <cfRule type="cellIs" dxfId="254" priority="346" operator="equal">
      <formula>"ANGE MERVÄRDE:"</formula>
    </cfRule>
  </conditionalFormatting>
  <conditionalFormatting sqref="B59 E59:F59">
    <cfRule type="cellIs" dxfId="253" priority="342" operator="equal">
      <formula>"KRAVET UTGÅR"</formula>
    </cfRule>
    <cfRule type="cellIs" dxfId="252" priority="343" operator="equal">
      <formula>"INGET MERVÄRDE"</formula>
    </cfRule>
    <cfRule type="cellIs" dxfId="251" priority="344" operator="equal">
      <formula>"BÖR"</formula>
    </cfRule>
    <cfRule type="cellIs" dxfId="250" priority="345" operator="equal">
      <formula>"SKA"</formula>
    </cfRule>
  </conditionalFormatting>
  <conditionalFormatting sqref="B59 E59:F59">
    <cfRule type="cellIs" dxfId="249" priority="341" operator="equal">
      <formula>"ANGE MERVÄRDE:"</formula>
    </cfRule>
  </conditionalFormatting>
  <conditionalFormatting sqref="C59">
    <cfRule type="cellIs" dxfId="248" priority="330" operator="equal">
      <formula>"KRAVET UTGÅR"</formula>
    </cfRule>
    <cfRule type="cellIs" dxfId="247" priority="331" operator="equal">
      <formula>"INGET MERVÄRDE"</formula>
    </cfRule>
    <cfRule type="cellIs" dxfId="246" priority="332" operator="equal">
      <formula>"BÖR"</formula>
    </cfRule>
    <cfRule type="cellIs" dxfId="245" priority="333" operator="equal">
      <formula>"SKA"</formula>
    </cfRule>
  </conditionalFormatting>
  <conditionalFormatting sqref="C59">
    <cfRule type="cellIs" dxfId="244" priority="329" operator="equal">
      <formula>"ANGE MERVÄRDE:"</formula>
    </cfRule>
  </conditionalFormatting>
  <conditionalFormatting sqref="H58:XFD58 A58">
    <cfRule type="cellIs" dxfId="243" priority="325" operator="equal">
      <formula>"KRAVET UTGÅR"</formula>
    </cfRule>
    <cfRule type="cellIs" dxfId="242" priority="326" operator="equal">
      <formula>"INGET MERVÄRDE"</formula>
    </cfRule>
    <cfRule type="cellIs" dxfId="241" priority="327" operator="equal">
      <formula>"BÖR"</formula>
    </cfRule>
    <cfRule type="cellIs" dxfId="240" priority="328" operator="equal">
      <formula>"SKA"</formula>
    </cfRule>
  </conditionalFormatting>
  <conditionalFormatting sqref="H58:XFD58 A58">
    <cfRule type="cellIs" dxfId="239" priority="324" operator="equal">
      <formula>"ANGE MERVÄRDE:"</formula>
    </cfRule>
  </conditionalFormatting>
  <conditionalFormatting sqref="B58 E58:F58">
    <cfRule type="cellIs" dxfId="238" priority="320" operator="equal">
      <formula>"KRAVET UTGÅR"</formula>
    </cfRule>
    <cfRule type="cellIs" dxfId="237" priority="321" operator="equal">
      <formula>"INGET MERVÄRDE"</formula>
    </cfRule>
    <cfRule type="cellIs" dxfId="236" priority="322" operator="equal">
      <formula>"BÖR"</formula>
    </cfRule>
    <cfRule type="cellIs" dxfId="235" priority="323" operator="equal">
      <formula>"SKA"</formula>
    </cfRule>
  </conditionalFormatting>
  <conditionalFormatting sqref="B58 E58:F58">
    <cfRule type="cellIs" dxfId="234" priority="319" operator="equal">
      <formula>"ANGE MERVÄRDE:"</formula>
    </cfRule>
  </conditionalFormatting>
  <conditionalFormatting sqref="C14">
    <cfRule type="cellIs" dxfId="233" priority="238" operator="equal">
      <formula>"KRAVET UTGÅR"</formula>
    </cfRule>
    <cfRule type="cellIs" dxfId="232" priority="239" operator="equal">
      <formula>"INGET MERVÄRDE"</formula>
    </cfRule>
    <cfRule type="cellIs" dxfId="231" priority="240" operator="equal">
      <formula>"BÖR"</formula>
    </cfRule>
    <cfRule type="cellIs" dxfId="230" priority="241" operator="equal">
      <formula>"SKA"</formula>
    </cfRule>
  </conditionalFormatting>
  <conditionalFormatting sqref="C14">
    <cfRule type="cellIs" dxfId="229" priority="237" operator="equal">
      <formula>"ANGE MERVÄRDE:"</formula>
    </cfRule>
  </conditionalFormatting>
  <conditionalFormatting sqref="C58">
    <cfRule type="cellIs" dxfId="228" priority="308" operator="equal">
      <formula>"KRAVET UTGÅR"</formula>
    </cfRule>
    <cfRule type="cellIs" dxfId="227" priority="309" operator="equal">
      <formula>"INGET MERVÄRDE"</formula>
    </cfRule>
    <cfRule type="cellIs" dxfId="226" priority="310" operator="equal">
      <formula>"BÖR"</formula>
    </cfRule>
    <cfRule type="cellIs" dxfId="225" priority="311" operator="equal">
      <formula>"SKA"</formula>
    </cfRule>
  </conditionalFormatting>
  <conditionalFormatting sqref="C58">
    <cfRule type="cellIs" dxfId="224" priority="307" operator="equal">
      <formula>"ANGE MERVÄRDE:"</formula>
    </cfRule>
  </conditionalFormatting>
  <conditionalFormatting sqref="C17">
    <cfRule type="cellIs" dxfId="223" priority="233" operator="equal">
      <formula>"KRAVET UTGÅR"</formula>
    </cfRule>
    <cfRule type="cellIs" dxfId="222" priority="234" operator="equal">
      <formula>"INGET MERVÄRDE"</formula>
    </cfRule>
    <cfRule type="cellIs" dxfId="221" priority="235" operator="equal">
      <formula>"BÖR"</formula>
    </cfRule>
    <cfRule type="cellIs" dxfId="220" priority="236" operator="equal">
      <formula>"SKA"</formula>
    </cfRule>
  </conditionalFormatting>
  <conditionalFormatting sqref="C17">
    <cfRule type="cellIs" dxfId="219" priority="232" operator="equal">
      <formula>"ANGE MERVÄRDE:"</formula>
    </cfRule>
  </conditionalFormatting>
  <conditionalFormatting sqref="C56">
    <cfRule type="cellIs" dxfId="218" priority="187" operator="equal">
      <formula>"ANGE MERVÄRDE:"</formula>
    </cfRule>
  </conditionalFormatting>
  <conditionalFormatting sqref="C27">
    <cfRule type="cellIs" dxfId="217" priority="223" operator="equal">
      <formula>"KRAVET UTGÅR"</formula>
    </cfRule>
    <cfRule type="cellIs" dxfId="216" priority="224" operator="equal">
      <formula>"INGET MERVÄRDE"</formula>
    </cfRule>
    <cfRule type="cellIs" dxfId="215" priority="225" operator="equal">
      <formula>"BÖR"</formula>
    </cfRule>
    <cfRule type="cellIs" dxfId="214" priority="226" operator="equal">
      <formula>"SKA"</formula>
    </cfRule>
  </conditionalFormatting>
  <conditionalFormatting sqref="C27">
    <cfRule type="cellIs" dxfId="213" priority="222" operator="equal">
      <formula>"ANGE MERVÄRDE:"</formula>
    </cfRule>
  </conditionalFormatting>
  <conditionalFormatting sqref="C38">
    <cfRule type="cellIs" dxfId="212" priority="218" operator="equal">
      <formula>"KRAVET UTGÅR"</formula>
    </cfRule>
    <cfRule type="cellIs" dxfId="211" priority="219" operator="equal">
      <formula>"INGET MERVÄRDE"</formula>
    </cfRule>
    <cfRule type="cellIs" dxfId="210" priority="220" operator="equal">
      <formula>"BÖR"</formula>
    </cfRule>
    <cfRule type="cellIs" dxfId="209" priority="221" operator="equal">
      <formula>"SKA"</formula>
    </cfRule>
  </conditionalFormatting>
  <conditionalFormatting sqref="C38">
    <cfRule type="cellIs" dxfId="208" priority="217" operator="equal">
      <formula>"ANGE MERVÄRDE:"</formula>
    </cfRule>
  </conditionalFormatting>
  <conditionalFormatting sqref="C20">
    <cfRule type="cellIs" dxfId="207" priority="228" operator="equal">
      <formula>"KRAVET UTGÅR"</formula>
    </cfRule>
    <cfRule type="cellIs" dxfId="206" priority="229" operator="equal">
      <formula>"INGET MERVÄRDE"</formula>
    </cfRule>
    <cfRule type="cellIs" dxfId="205" priority="230" operator="equal">
      <formula>"BÖR"</formula>
    </cfRule>
    <cfRule type="cellIs" dxfId="204" priority="231" operator="equal">
      <formula>"SKA"</formula>
    </cfRule>
  </conditionalFormatting>
  <conditionalFormatting sqref="C20">
    <cfRule type="cellIs" dxfId="203" priority="227" operator="equal">
      <formula>"ANGE MERVÄRDE:"</formula>
    </cfRule>
  </conditionalFormatting>
  <conditionalFormatting sqref="C45">
    <cfRule type="cellIs" dxfId="202" priority="213" operator="equal">
      <formula>"KRAVET UTGÅR"</formula>
    </cfRule>
    <cfRule type="cellIs" dxfId="201" priority="214" operator="equal">
      <formula>"INGET MERVÄRDE"</formula>
    </cfRule>
    <cfRule type="cellIs" dxfId="200" priority="215" operator="equal">
      <formula>"BÖR"</formula>
    </cfRule>
    <cfRule type="cellIs" dxfId="199" priority="216" operator="equal">
      <formula>"SKA"</formula>
    </cfRule>
  </conditionalFormatting>
  <conditionalFormatting sqref="C45">
    <cfRule type="cellIs" dxfId="198" priority="212" operator="equal">
      <formula>"ANGE MERVÄRDE:"</formula>
    </cfRule>
  </conditionalFormatting>
  <conditionalFormatting sqref="C48">
    <cfRule type="cellIs" dxfId="197" priority="208" operator="equal">
      <formula>"KRAVET UTGÅR"</formula>
    </cfRule>
    <cfRule type="cellIs" dxfId="196" priority="209" operator="equal">
      <formula>"INGET MERVÄRDE"</formula>
    </cfRule>
    <cfRule type="cellIs" dxfId="195" priority="210" operator="equal">
      <formula>"BÖR"</formula>
    </cfRule>
    <cfRule type="cellIs" dxfId="194" priority="211" operator="equal">
      <formula>"SKA"</formula>
    </cfRule>
  </conditionalFormatting>
  <conditionalFormatting sqref="C48">
    <cfRule type="cellIs" dxfId="193" priority="207" operator="equal">
      <formula>"ANGE MERVÄRDE:"</formula>
    </cfRule>
  </conditionalFormatting>
  <conditionalFormatting sqref="C52">
    <cfRule type="cellIs" dxfId="192" priority="193" operator="equal">
      <formula>"KRAVET UTGÅR"</formula>
    </cfRule>
    <cfRule type="cellIs" dxfId="191" priority="194" operator="equal">
      <formula>"INGET MERVÄRDE"</formula>
    </cfRule>
    <cfRule type="cellIs" dxfId="190" priority="195" operator="equal">
      <formula>"BÖR"</formula>
    </cfRule>
    <cfRule type="cellIs" dxfId="189" priority="196" operator="equal">
      <formula>"SKA"</formula>
    </cfRule>
  </conditionalFormatting>
  <conditionalFormatting sqref="C52">
    <cfRule type="cellIs" dxfId="188" priority="192" operator="equal">
      <formula>"ANGE MERVÄRDE:"</formula>
    </cfRule>
  </conditionalFormatting>
  <conditionalFormatting sqref="C56">
    <cfRule type="cellIs" dxfId="187" priority="188" operator="equal">
      <formula>"KRAVET UTGÅR"</formula>
    </cfRule>
    <cfRule type="cellIs" dxfId="186" priority="189" operator="equal">
      <formula>"INGET MERVÄRDE"</formula>
    </cfRule>
    <cfRule type="cellIs" dxfId="185" priority="190" operator="equal">
      <formula>"BÖR"</formula>
    </cfRule>
    <cfRule type="cellIs" dxfId="184" priority="191" operator="equal">
      <formula>"SKA"</formula>
    </cfRule>
  </conditionalFormatting>
  <conditionalFormatting sqref="D46">
    <cfRule type="cellIs" dxfId="183" priority="162" operator="equal">
      <formula>"ANGE MERVÄRDE:"</formula>
    </cfRule>
  </conditionalFormatting>
  <conditionalFormatting sqref="D46">
    <cfRule type="cellIs" dxfId="182" priority="163" operator="equal">
      <formula>"KRAVET UTGÅR"</formula>
    </cfRule>
    <cfRule type="cellIs" dxfId="181" priority="164" operator="equal">
      <formula>"INGET MERVÄRDE"</formula>
    </cfRule>
    <cfRule type="cellIs" dxfId="180" priority="165" operator="equal">
      <formula>"BÖR"</formula>
    </cfRule>
    <cfRule type="cellIs" dxfId="179" priority="166" operator="equal">
      <formula>"SKA"</formula>
    </cfRule>
  </conditionalFormatting>
  <conditionalFormatting sqref="G12">
    <cfRule type="cellIs" dxfId="178" priority="158" operator="equal">
      <formula>"KRAVET UTGÅR"</formula>
    </cfRule>
    <cfRule type="cellIs" dxfId="177" priority="159" operator="equal">
      <formula>"INGET MERVÄRDE"</formula>
    </cfRule>
    <cfRule type="cellIs" dxfId="176" priority="160" operator="equal">
      <formula>"BÖR"</formula>
    </cfRule>
    <cfRule type="cellIs" dxfId="175" priority="161" operator="equal">
      <formula>"SKA"</formula>
    </cfRule>
  </conditionalFormatting>
  <conditionalFormatting sqref="G12">
    <cfRule type="cellIs" dxfId="174" priority="157" operator="equal">
      <formula>"ANGE MERVÄRDE:"</formula>
    </cfRule>
  </conditionalFormatting>
  <conditionalFormatting sqref="G12">
    <cfRule type="cellIs" dxfId="173" priority="155" operator="equal">
      <formula>"Kravet valt"</formula>
    </cfRule>
    <cfRule type="cellIs" dxfId="172" priority="156" operator="equal">
      <formula>"Kravet ej valt"</formula>
    </cfRule>
  </conditionalFormatting>
  <conditionalFormatting sqref="G12">
    <cfRule type="cellIs" dxfId="171" priority="154" operator="equal">
      <formula>"Utvärderingskriterium valt"</formula>
    </cfRule>
  </conditionalFormatting>
  <conditionalFormatting sqref="G15">
    <cfRule type="cellIs" dxfId="170" priority="150" operator="equal">
      <formula>"KRAVET UTGÅR"</formula>
    </cfRule>
    <cfRule type="cellIs" dxfId="169" priority="151" operator="equal">
      <formula>"INGET MERVÄRDE"</formula>
    </cfRule>
    <cfRule type="cellIs" dxfId="168" priority="152" operator="equal">
      <formula>"BÖR"</formula>
    </cfRule>
    <cfRule type="cellIs" dxfId="167" priority="153" operator="equal">
      <formula>"SKA"</formula>
    </cfRule>
  </conditionalFormatting>
  <conditionalFormatting sqref="G15">
    <cfRule type="cellIs" dxfId="166" priority="149" operator="equal">
      <formula>"ANGE MERVÄRDE:"</formula>
    </cfRule>
  </conditionalFormatting>
  <conditionalFormatting sqref="G15">
    <cfRule type="cellIs" dxfId="165" priority="147" operator="equal">
      <formula>"Kravet valt"</formula>
    </cfRule>
    <cfRule type="cellIs" dxfId="164" priority="148" operator="equal">
      <formula>"Kravet ej valt"</formula>
    </cfRule>
  </conditionalFormatting>
  <conditionalFormatting sqref="G15">
    <cfRule type="cellIs" dxfId="163" priority="146" operator="equal">
      <formula>"Utvärderingskriterium valt"</formula>
    </cfRule>
  </conditionalFormatting>
  <conditionalFormatting sqref="G18">
    <cfRule type="cellIs" dxfId="162" priority="142" operator="equal">
      <formula>"KRAVET UTGÅR"</formula>
    </cfRule>
    <cfRule type="cellIs" dxfId="161" priority="143" operator="equal">
      <formula>"INGET MERVÄRDE"</formula>
    </cfRule>
    <cfRule type="cellIs" dxfId="160" priority="144" operator="equal">
      <formula>"BÖR"</formula>
    </cfRule>
    <cfRule type="cellIs" dxfId="159" priority="145" operator="equal">
      <formula>"SKA"</formula>
    </cfRule>
  </conditionalFormatting>
  <conditionalFormatting sqref="G18">
    <cfRule type="cellIs" dxfId="158" priority="141" operator="equal">
      <formula>"ANGE MERVÄRDE:"</formula>
    </cfRule>
  </conditionalFormatting>
  <conditionalFormatting sqref="G18">
    <cfRule type="cellIs" dxfId="157" priority="139" operator="equal">
      <formula>"Kravet valt"</formula>
    </cfRule>
    <cfRule type="cellIs" dxfId="156" priority="140" operator="equal">
      <formula>"Kravet ej valt"</formula>
    </cfRule>
  </conditionalFormatting>
  <conditionalFormatting sqref="G18">
    <cfRule type="cellIs" dxfId="155" priority="138" operator="equal">
      <formula>"Utvärderingskriterium valt"</formula>
    </cfRule>
  </conditionalFormatting>
  <conditionalFormatting sqref="G21">
    <cfRule type="cellIs" dxfId="154" priority="134" operator="equal">
      <formula>"KRAVET UTGÅR"</formula>
    </cfRule>
    <cfRule type="cellIs" dxfId="153" priority="135" operator="equal">
      <formula>"INGET MERVÄRDE"</formula>
    </cfRule>
    <cfRule type="cellIs" dxfId="152" priority="136" operator="equal">
      <formula>"BÖR"</formula>
    </cfRule>
    <cfRule type="cellIs" dxfId="151" priority="137" operator="equal">
      <formula>"SKA"</formula>
    </cfRule>
  </conditionalFormatting>
  <conditionalFormatting sqref="G21">
    <cfRule type="cellIs" dxfId="150" priority="133" operator="equal">
      <formula>"ANGE MERVÄRDE:"</formula>
    </cfRule>
  </conditionalFormatting>
  <conditionalFormatting sqref="G21">
    <cfRule type="cellIs" dxfId="149" priority="131" operator="equal">
      <formula>"Kravet valt"</formula>
    </cfRule>
    <cfRule type="cellIs" dxfId="148" priority="132" operator="equal">
      <formula>"Kravet ej valt"</formula>
    </cfRule>
  </conditionalFormatting>
  <conditionalFormatting sqref="G21">
    <cfRule type="cellIs" dxfId="147" priority="130" operator="equal">
      <formula>"Utvärderingskriterium valt"</formula>
    </cfRule>
  </conditionalFormatting>
  <conditionalFormatting sqref="G28">
    <cfRule type="cellIs" dxfId="146" priority="126" operator="equal">
      <formula>"KRAVET UTGÅR"</formula>
    </cfRule>
    <cfRule type="cellIs" dxfId="145" priority="127" operator="equal">
      <formula>"INGET MERVÄRDE"</formula>
    </cfRule>
    <cfRule type="cellIs" dxfId="144" priority="128" operator="equal">
      <formula>"BÖR"</formula>
    </cfRule>
    <cfRule type="cellIs" dxfId="143" priority="129" operator="equal">
      <formula>"SKA"</formula>
    </cfRule>
  </conditionalFormatting>
  <conditionalFormatting sqref="G28">
    <cfRule type="cellIs" dxfId="142" priority="125" operator="equal">
      <formula>"ANGE MERVÄRDE:"</formula>
    </cfRule>
  </conditionalFormatting>
  <conditionalFormatting sqref="G28">
    <cfRule type="cellIs" dxfId="141" priority="123" operator="equal">
      <formula>"Kravet valt"</formula>
    </cfRule>
    <cfRule type="cellIs" dxfId="140" priority="124" operator="equal">
      <formula>"Kravet ej valt"</formula>
    </cfRule>
  </conditionalFormatting>
  <conditionalFormatting sqref="G28">
    <cfRule type="cellIs" dxfId="139" priority="122" operator="equal">
      <formula>"Utvärderingskriterium valt"</formula>
    </cfRule>
  </conditionalFormatting>
  <conditionalFormatting sqref="G39">
    <cfRule type="cellIs" dxfId="138" priority="118" operator="equal">
      <formula>"KRAVET UTGÅR"</formula>
    </cfRule>
    <cfRule type="cellIs" dxfId="137" priority="119" operator="equal">
      <formula>"INGET MERVÄRDE"</formula>
    </cfRule>
    <cfRule type="cellIs" dxfId="136" priority="120" operator="equal">
      <formula>"BÖR"</formula>
    </cfRule>
    <cfRule type="cellIs" dxfId="135" priority="121" operator="equal">
      <formula>"SKA"</formula>
    </cfRule>
  </conditionalFormatting>
  <conditionalFormatting sqref="G39">
    <cfRule type="cellIs" dxfId="134" priority="117" operator="equal">
      <formula>"ANGE MERVÄRDE:"</formula>
    </cfRule>
  </conditionalFormatting>
  <conditionalFormatting sqref="G39">
    <cfRule type="cellIs" dxfId="133" priority="115" operator="equal">
      <formula>"Kravet valt"</formula>
    </cfRule>
    <cfRule type="cellIs" dxfId="132" priority="116" operator="equal">
      <formula>"Kravet ej valt"</formula>
    </cfRule>
  </conditionalFormatting>
  <conditionalFormatting sqref="G39">
    <cfRule type="cellIs" dxfId="131" priority="114" operator="equal">
      <formula>"Utvärderingskriterium valt"</formula>
    </cfRule>
  </conditionalFormatting>
  <conditionalFormatting sqref="G40">
    <cfRule type="cellIs" dxfId="130" priority="110" operator="equal">
      <formula>"KRAVET UTGÅR"</formula>
    </cfRule>
    <cfRule type="cellIs" dxfId="129" priority="111" operator="equal">
      <formula>"INGET MERVÄRDE"</formula>
    </cfRule>
    <cfRule type="cellIs" dxfId="128" priority="112" operator="equal">
      <formula>"BÖR"</formula>
    </cfRule>
    <cfRule type="cellIs" dxfId="127" priority="113" operator="equal">
      <formula>"SKA"</formula>
    </cfRule>
  </conditionalFormatting>
  <conditionalFormatting sqref="G40">
    <cfRule type="cellIs" dxfId="126" priority="109" operator="equal">
      <formula>"ANGE MERVÄRDE:"</formula>
    </cfRule>
  </conditionalFormatting>
  <conditionalFormatting sqref="G40">
    <cfRule type="cellIs" dxfId="125" priority="107" operator="equal">
      <formula>"Kravet valt"</formula>
    </cfRule>
    <cfRule type="cellIs" dxfId="124" priority="108" operator="equal">
      <formula>"Kravet ej valt"</formula>
    </cfRule>
  </conditionalFormatting>
  <conditionalFormatting sqref="G40">
    <cfRule type="cellIs" dxfId="123" priority="106" operator="equal">
      <formula>"Utvärderingskriterium valt"</formula>
    </cfRule>
  </conditionalFormatting>
  <conditionalFormatting sqref="G41">
    <cfRule type="cellIs" dxfId="122" priority="102" operator="equal">
      <formula>"KRAVET UTGÅR"</formula>
    </cfRule>
    <cfRule type="cellIs" dxfId="121" priority="103" operator="equal">
      <formula>"INGET MERVÄRDE"</formula>
    </cfRule>
    <cfRule type="cellIs" dxfId="120" priority="104" operator="equal">
      <formula>"BÖR"</formula>
    </cfRule>
    <cfRule type="cellIs" dxfId="119" priority="105" operator="equal">
      <formula>"SKA"</formula>
    </cfRule>
  </conditionalFormatting>
  <conditionalFormatting sqref="G41">
    <cfRule type="cellIs" dxfId="118" priority="101" operator="equal">
      <formula>"ANGE MERVÄRDE:"</formula>
    </cfRule>
  </conditionalFormatting>
  <conditionalFormatting sqref="G41">
    <cfRule type="cellIs" dxfId="117" priority="99" operator="equal">
      <formula>"Kravet valt"</formula>
    </cfRule>
    <cfRule type="cellIs" dxfId="116" priority="100" operator="equal">
      <formula>"Kravet ej valt"</formula>
    </cfRule>
  </conditionalFormatting>
  <conditionalFormatting sqref="G41">
    <cfRule type="cellIs" dxfId="115" priority="98" operator="equal">
      <formula>"Utvärderingskriterium valt"</formula>
    </cfRule>
  </conditionalFormatting>
  <conditionalFormatting sqref="G42">
    <cfRule type="cellIs" dxfId="114" priority="94" operator="equal">
      <formula>"KRAVET UTGÅR"</formula>
    </cfRule>
    <cfRule type="cellIs" dxfId="113" priority="95" operator="equal">
      <formula>"INGET MERVÄRDE"</formula>
    </cfRule>
    <cfRule type="cellIs" dxfId="112" priority="96" operator="equal">
      <formula>"BÖR"</formula>
    </cfRule>
    <cfRule type="cellIs" dxfId="111" priority="97" operator="equal">
      <formula>"SKA"</formula>
    </cfRule>
  </conditionalFormatting>
  <conditionalFormatting sqref="G42">
    <cfRule type="cellIs" dxfId="110" priority="93" operator="equal">
      <formula>"ANGE MERVÄRDE:"</formula>
    </cfRule>
  </conditionalFormatting>
  <conditionalFormatting sqref="G42">
    <cfRule type="cellIs" dxfId="109" priority="91" operator="equal">
      <formula>"Kravet valt"</formula>
    </cfRule>
    <cfRule type="cellIs" dxfId="108" priority="92" operator="equal">
      <formula>"Kravet ej valt"</formula>
    </cfRule>
  </conditionalFormatting>
  <conditionalFormatting sqref="G42">
    <cfRule type="cellIs" dxfId="107" priority="90" operator="equal">
      <formula>"Utvärderingskriterium valt"</formula>
    </cfRule>
  </conditionalFormatting>
  <conditionalFormatting sqref="G43">
    <cfRule type="cellIs" dxfId="106" priority="86" operator="equal">
      <formula>"KRAVET UTGÅR"</formula>
    </cfRule>
    <cfRule type="cellIs" dxfId="105" priority="87" operator="equal">
      <formula>"INGET MERVÄRDE"</formula>
    </cfRule>
    <cfRule type="cellIs" dxfId="104" priority="88" operator="equal">
      <formula>"BÖR"</formula>
    </cfRule>
    <cfRule type="cellIs" dxfId="103" priority="89" operator="equal">
      <formula>"SKA"</formula>
    </cfRule>
  </conditionalFormatting>
  <conditionalFormatting sqref="G43">
    <cfRule type="cellIs" dxfId="102" priority="85" operator="equal">
      <formula>"ANGE MERVÄRDE:"</formula>
    </cfRule>
  </conditionalFormatting>
  <conditionalFormatting sqref="G43">
    <cfRule type="cellIs" dxfId="101" priority="83" operator="equal">
      <formula>"Kravet valt"</formula>
    </cfRule>
    <cfRule type="cellIs" dxfId="100" priority="84" operator="equal">
      <formula>"Kravet ej valt"</formula>
    </cfRule>
  </conditionalFormatting>
  <conditionalFormatting sqref="G43">
    <cfRule type="cellIs" dxfId="99" priority="82" operator="equal">
      <formula>"Utvärderingskriterium valt"</formula>
    </cfRule>
  </conditionalFormatting>
  <conditionalFormatting sqref="G46">
    <cfRule type="cellIs" dxfId="98" priority="1" operator="equal">
      <formula>"Ej inkluderat"</formula>
    </cfRule>
    <cfRule type="cellIs" dxfId="97" priority="78" operator="equal">
      <formula>"KRAVET UTGÅR"</formula>
    </cfRule>
    <cfRule type="cellIs" dxfId="96" priority="79" operator="equal">
      <formula>"INGET MERVÄRDE"</formula>
    </cfRule>
    <cfRule type="cellIs" dxfId="95" priority="80" operator="equal">
      <formula>"BÖR"</formula>
    </cfRule>
    <cfRule type="cellIs" dxfId="94" priority="81" operator="equal">
      <formula>"SKA"</formula>
    </cfRule>
  </conditionalFormatting>
  <conditionalFormatting sqref="G46">
    <cfRule type="cellIs" dxfId="93" priority="77" operator="equal">
      <formula>"ANGE MERVÄRDE:"</formula>
    </cfRule>
  </conditionalFormatting>
  <conditionalFormatting sqref="G46">
    <cfRule type="cellIs" dxfId="92" priority="75" operator="equal">
      <formula>"Kravet valt"</formula>
    </cfRule>
    <cfRule type="cellIs" dxfId="91" priority="76" operator="equal">
      <formula>"Kravet ej valt"</formula>
    </cfRule>
  </conditionalFormatting>
  <conditionalFormatting sqref="G46">
    <cfRule type="cellIs" dxfId="90" priority="74" operator="equal">
      <formula>"Utvärderingskriterium valt"</formula>
    </cfRule>
  </conditionalFormatting>
  <conditionalFormatting sqref="G49">
    <cfRule type="cellIs" dxfId="89" priority="70" operator="equal">
      <formula>"KRAVET UTGÅR"</formula>
    </cfRule>
    <cfRule type="cellIs" dxfId="88" priority="71" operator="equal">
      <formula>"INGET MERVÄRDE"</formula>
    </cfRule>
    <cfRule type="cellIs" dxfId="87" priority="72" operator="equal">
      <formula>"BÖR"</formula>
    </cfRule>
    <cfRule type="cellIs" dxfId="86" priority="73" operator="equal">
      <formula>"SKA"</formula>
    </cfRule>
  </conditionalFormatting>
  <conditionalFormatting sqref="G49">
    <cfRule type="cellIs" dxfId="85" priority="69" operator="equal">
      <formula>"ANGE MERVÄRDE:"</formula>
    </cfRule>
  </conditionalFormatting>
  <conditionalFormatting sqref="G49">
    <cfRule type="cellIs" dxfId="84" priority="67" operator="equal">
      <formula>"Kravet valt"</formula>
    </cfRule>
    <cfRule type="cellIs" dxfId="83" priority="68" operator="equal">
      <formula>"Kravet ej valt"</formula>
    </cfRule>
  </conditionalFormatting>
  <conditionalFormatting sqref="G49">
    <cfRule type="cellIs" dxfId="82" priority="66" operator="equal">
      <formula>"Utvärderingskriterium valt"</formula>
    </cfRule>
  </conditionalFormatting>
  <conditionalFormatting sqref="G53">
    <cfRule type="cellIs" dxfId="81" priority="62" operator="equal">
      <formula>"KRAVET UTGÅR"</formula>
    </cfRule>
    <cfRule type="cellIs" dxfId="80" priority="63" operator="equal">
      <formula>"INGET MERVÄRDE"</formula>
    </cfRule>
    <cfRule type="cellIs" dxfId="79" priority="64" operator="equal">
      <formula>"BÖR"</formula>
    </cfRule>
    <cfRule type="cellIs" dxfId="78" priority="65" operator="equal">
      <formula>"SKA"</formula>
    </cfRule>
  </conditionalFormatting>
  <conditionalFormatting sqref="G53">
    <cfRule type="cellIs" dxfId="77" priority="61" operator="equal">
      <formula>"ANGE MERVÄRDE:"</formula>
    </cfRule>
  </conditionalFormatting>
  <conditionalFormatting sqref="G53">
    <cfRule type="cellIs" dxfId="76" priority="59" operator="equal">
      <formula>"Kravet valt"</formula>
    </cfRule>
    <cfRule type="cellIs" dxfId="75" priority="60" operator="equal">
      <formula>"Kravet ej valt"</formula>
    </cfRule>
  </conditionalFormatting>
  <conditionalFormatting sqref="G53">
    <cfRule type="cellIs" dxfId="74" priority="58" operator="equal">
      <formula>"Utvärderingskriterium valt"</formula>
    </cfRule>
  </conditionalFormatting>
  <conditionalFormatting sqref="G54">
    <cfRule type="cellIs" dxfId="73" priority="54" operator="equal">
      <formula>"KRAVET UTGÅR"</formula>
    </cfRule>
    <cfRule type="cellIs" dxfId="72" priority="55" operator="equal">
      <formula>"INGET MERVÄRDE"</formula>
    </cfRule>
    <cfRule type="cellIs" dxfId="71" priority="56" operator="equal">
      <formula>"BÖR"</formula>
    </cfRule>
    <cfRule type="cellIs" dxfId="70" priority="57" operator="equal">
      <formula>"SKA"</formula>
    </cfRule>
  </conditionalFormatting>
  <conditionalFormatting sqref="G54">
    <cfRule type="cellIs" dxfId="69" priority="53" operator="equal">
      <formula>"ANGE MERVÄRDE:"</formula>
    </cfRule>
  </conditionalFormatting>
  <conditionalFormatting sqref="G54">
    <cfRule type="cellIs" dxfId="68" priority="51" operator="equal">
      <formula>"Kravet valt"</formula>
    </cfRule>
    <cfRule type="cellIs" dxfId="67" priority="52" operator="equal">
      <formula>"Kravet ej valt"</formula>
    </cfRule>
  </conditionalFormatting>
  <conditionalFormatting sqref="G54">
    <cfRule type="cellIs" dxfId="66" priority="50" operator="equal">
      <formula>"Utvärderingskriterium valt"</formula>
    </cfRule>
  </conditionalFormatting>
  <conditionalFormatting sqref="G57">
    <cfRule type="cellIs" dxfId="65" priority="46" operator="equal">
      <formula>"KRAVET UTGÅR"</formula>
    </cfRule>
    <cfRule type="cellIs" dxfId="64" priority="47" operator="equal">
      <formula>"INGET MERVÄRDE"</formula>
    </cfRule>
    <cfRule type="cellIs" dxfId="63" priority="48" operator="equal">
      <formula>"BÖR"</formula>
    </cfRule>
    <cfRule type="cellIs" dxfId="62" priority="49" operator="equal">
      <formula>"SKA"</formula>
    </cfRule>
  </conditionalFormatting>
  <conditionalFormatting sqref="G57">
    <cfRule type="cellIs" dxfId="61" priority="45" operator="equal">
      <formula>"ANGE MERVÄRDE:"</formula>
    </cfRule>
  </conditionalFormatting>
  <conditionalFormatting sqref="G57">
    <cfRule type="cellIs" dxfId="60" priority="43" operator="equal">
      <formula>"Kravet valt"</formula>
    </cfRule>
    <cfRule type="cellIs" dxfId="59" priority="44" operator="equal">
      <formula>"Kravet ej valt"</formula>
    </cfRule>
  </conditionalFormatting>
  <conditionalFormatting sqref="G57">
    <cfRule type="cellIs" dxfId="58" priority="42" operator="equal">
      <formula>"Utvärderingskriterium valt"</formula>
    </cfRule>
  </conditionalFormatting>
  <conditionalFormatting sqref="G58">
    <cfRule type="cellIs" dxfId="57" priority="38" operator="equal">
      <formula>"KRAVET UTGÅR"</formula>
    </cfRule>
    <cfRule type="cellIs" dxfId="56" priority="39" operator="equal">
      <formula>"INGET MERVÄRDE"</formula>
    </cfRule>
    <cfRule type="cellIs" dxfId="55" priority="40" operator="equal">
      <formula>"BÖR"</formula>
    </cfRule>
    <cfRule type="cellIs" dxfId="54" priority="41" operator="equal">
      <formula>"SKA"</formula>
    </cfRule>
  </conditionalFormatting>
  <conditionalFormatting sqref="G58">
    <cfRule type="cellIs" dxfId="53" priority="37" operator="equal">
      <formula>"ANGE MERVÄRDE:"</formula>
    </cfRule>
  </conditionalFormatting>
  <conditionalFormatting sqref="G58">
    <cfRule type="cellIs" dxfId="52" priority="35" operator="equal">
      <formula>"Kravet valt"</formula>
    </cfRule>
    <cfRule type="cellIs" dxfId="51" priority="36" operator="equal">
      <formula>"Kravet ej valt"</formula>
    </cfRule>
  </conditionalFormatting>
  <conditionalFormatting sqref="G58">
    <cfRule type="cellIs" dxfId="50" priority="34" operator="equal">
      <formula>"Utvärderingskriterium valt"</formula>
    </cfRule>
  </conditionalFormatting>
  <conditionalFormatting sqref="G59">
    <cfRule type="cellIs" dxfId="49" priority="30" operator="equal">
      <formula>"KRAVET UTGÅR"</formula>
    </cfRule>
    <cfRule type="cellIs" dxfId="48" priority="31" operator="equal">
      <formula>"INGET MERVÄRDE"</formula>
    </cfRule>
    <cfRule type="cellIs" dxfId="47" priority="32" operator="equal">
      <formula>"BÖR"</formula>
    </cfRule>
    <cfRule type="cellIs" dxfId="46" priority="33" operator="equal">
      <formula>"SKA"</formula>
    </cfRule>
  </conditionalFormatting>
  <conditionalFormatting sqref="G59">
    <cfRule type="cellIs" dxfId="45" priority="29" operator="equal">
      <formula>"ANGE MERVÄRDE:"</formula>
    </cfRule>
  </conditionalFormatting>
  <conditionalFormatting sqref="G59">
    <cfRule type="cellIs" dxfId="44" priority="27" operator="equal">
      <formula>"Kravet valt"</formula>
    </cfRule>
    <cfRule type="cellIs" dxfId="43" priority="28" operator="equal">
      <formula>"Kravet ej valt"</formula>
    </cfRule>
  </conditionalFormatting>
  <conditionalFormatting sqref="G59">
    <cfRule type="cellIs" dxfId="42" priority="26" operator="equal">
      <formula>"Utvärderingskriterium valt"</formula>
    </cfRule>
  </conditionalFormatting>
  <conditionalFormatting sqref="G60">
    <cfRule type="cellIs" dxfId="41" priority="22" operator="equal">
      <formula>"KRAVET UTGÅR"</formula>
    </cfRule>
    <cfRule type="cellIs" dxfId="40" priority="23" operator="equal">
      <formula>"INGET MERVÄRDE"</formula>
    </cfRule>
    <cfRule type="cellIs" dxfId="39" priority="24" operator="equal">
      <formula>"BÖR"</formula>
    </cfRule>
    <cfRule type="cellIs" dxfId="38" priority="25" operator="equal">
      <formula>"SKA"</formula>
    </cfRule>
  </conditionalFormatting>
  <conditionalFormatting sqref="G60">
    <cfRule type="cellIs" dxfId="37" priority="21" operator="equal">
      <formula>"ANGE MERVÄRDE:"</formula>
    </cfRule>
  </conditionalFormatting>
  <conditionalFormatting sqref="G60">
    <cfRule type="cellIs" dxfId="36" priority="19" operator="equal">
      <formula>"Kravet valt"</formula>
    </cfRule>
    <cfRule type="cellIs" dxfId="35" priority="20" operator="equal">
      <formula>"Kravet ej valt"</formula>
    </cfRule>
  </conditionalFormatting>
  <conditionalFormatting sqref="G60">
    <cfRule type="cellIs" dxfId="34" priority="18" operator="equal">
      <formula>"Utvärderingskriterium valt"</formula>
    </cfRule>
  </conditionalFormatting>
  <conditionalFormatting sqref="G61">
    <cfRule type="cellIs" dxfId="33" priority="14" operator="equal">
      <formula>"KRAVET UTGÅR"</formula>
    </cfRule>
    <cfRule type="cellIs" dxfId="32" priority="15" operator="equal">
      <formula>"INGET MERVÄRDE"</formula>
    </cfRule>
    <cfRule type="cellIs" dxfId="31" priority="16" operator="equal">
      <formula>"BÖR"</formula>
    </cfRule>
    <cfRule type="cellIs" dxfId="30" priority="17" operator="equal">
      <formula>"SKA"</formula>
    </cfRule>
  </conditionalFormatting>
  <conditionalFormatting sqref="G61">
    <cfRule type="cellIs" dxfId="29" priority="13" operator="equal">
      <formula>"ANGE MERVÄRDE:"</formula>
    </cfRule>
  </conditionalFormatting>
  <conditionalFormatting sqref="G61">
    <cfRule type="cellIs" dxfId="28" priority="11" operator="equal">
      <formula>"Kravet valt"</formula>
    </cfRule>
    <cfRule type="cellIs" dxfId="27" priority="12" operator="equal">
      <formula>"Kravet ej valt"</formula>
    </cfRule>
  </conditionalFormatting>
  <conditionalFormatting sqref="G61">
    <cfRule type="cellIs" dxfId="26" priority="10" operator="equal">
      <formula>"Utvärderingskriterium valt"</formula>
    </cfRule>
  </conditionalFormatting>
  <conditionalFormatting sqref="G62">
    <cfRule type="cellIs" dxfId="25" priority="6" operator="equal">
      <formula>"KRAVET UTGÅR"</formula>
    </cfRule>
    <cfRule type="cellIs" dxfId="24" priority="7" operator="equal">
      <formula>"INGET MERVÄRDE"</formula>
    </cfRule>
    <cfRule type="cellIs" dxfId="23" priority="8" operator="equal">
      <formula>"BÖR"</formula>
    </cfRule>
    <cfRule type="cellIs" dxfId="22" priority="9" operator="equal">
      <formula>"SKA"</formula>
    </cfRule>
  </conditionalFormatting>
  <conditionalFormatting sqref="G62">
    <cfRule type="cellIs" dxfId="21" priority="5" operator="equal">
      <formula>"ANGE MERVÄRDE:"</formula>
    </cfRule>
  </conditionalFormatting>
  <conditionalFormatting sqref="G62">
    <cfRule type="cellIs" dxfId="20" priority="3" operator="equal">
      <formula>"Kravet valt"</formula>
    </cfRule>
    <cfRule type="cellIs" dxfId="19" priority="4" operator="equal">
      <formula>"Kravet ej valt"</formula>
    </cfRule>
  </conditionalFormatting>
  <conditionalFormatting sqref="G62">
    <cfRule type="cellIs" dxfId="18" priority="2" operator="equal">
      <formula>"Utvärderingskriterium valt"</formula>
    </cfRule>
  </conditionalFormatting>
  <pageMargins left="0.7" right="0.7" top="0.75" bottom="0.75" header="0.3" footer="0.3"/>
  <pageSetup paperSize="9" scale="8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'Rör ej'!$A$8:$A$11</xm:f>
          </x14:formula1>
          <xm:sqref>J15 J20</xm:sqref>
        </x14:dataValidation>
        <x14:dataValidation type="list" allowBlank="1" showInputMessage="1" showErrorMessage="1" xr:uid="{00000000-0002-0000-0100-000001000000}">
          <x14:formula1>
            <xm:f>'Rör ej'!$A$8:$A$10</xm:f>
          </x14:formula1>
          <xm:sqref>C12 C53:C54 C49 C57:C62 C39:C43 C28 C21 C18 C15</xm:sqref>
        </x14:dataValidation>
        <x14:dataValidation type="list" allowBlank="1" showInputMessage="1" showErrorMessage="1" xr:uid="{00000000-0002-0000-0100-000002000000}">
          <x14:formula1>
            <xm:f>'Rör ej'!$A$2:$A$4</xm:f>
          </x14:formula1>
          <xm:sqref>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30"/>
  <sheetViews>
    <sheetView topLeftCell="A14" zoomScale="80" zoomScaleNormal="80" zoomScaleSheetLayoutView="110" workbookViewId="0">
      <selection activeCell="C33" sqref="C33"/>
    </sheetView>
  </sheetViews>
  <sheetFormatPr defaultColWidth="8.7265625" defaultRowHeight="12.5"/>
  <cols>
    <col min="1" max="1" width="2.26953125" style="12" customWidth="1"/>
    <col min="2" max="2" width="80.81640625" style="3" customWidth="1"/>
    <col min="3" max="3" width="21.26953125" style="6" customWidth="1"/>
    <col min="4" max="4" width="26.7265625" style="6" customWidth="1"/>
    <col min="5" max="5" width="20.453125" style="3" customWidth="1"/>
    <col min="6" max="6" width="18" style="14" customWidth="1"/>
    <col min="7" max="254" width="9.1796875" style="1"/>
    <col min="255" max="255" width="12.1796875" style="1" customWidth="1"/>
    <col min="256" max="256" width="86.7265625" style="1" customWidth="1"/>
    <col min="257" max="257" width="37.7265625" style="1" customWidth="1"/>
    <col min="258" max="258" width="38.26953125" style="1" customWidth="1"/>
    <col min="259" max="510" width="9.1796875" style="1"/>
    <col min="511" max="511" width="12.1796875" style="1" customWidth="1"/>
    <col min="512" max="512" width="86.7265625" style="1" customWidth="1"/>
    <col min="513" max="513" width="37.7265625" style="1" customWidth="1"/>
    <col min="514" max="514" width="38.26953125" style="1" customWidth="1"/>
    <col min="515" max="766" width="9.1796875" style="1"/>
    <col min="767" max="767" width="12.1796875" style="1" customWidth="1"/>
    <col min="768" max="768" width="86.7265625" style="1" customWidth="1"/>
    <col min="769" max="769" width="37.7265625" style="1" customWidth="1"/>
    <col min="770" max="770" width="38.26953125" style="1" customWidth="1"/>
    <col min="771" max="1022" width="9.1796875" style="1"/>
    <col min="1023" max="1023" width="12.1796875" style="1" customWidth="1"/>
    <col min="1024" max="1024" width="86.7265625" style="1" customWidth="1"/>
    <col min="1025" max="1025" width="37.7265625" style="1" customWidth="1"/>
    <col min="1026" max="1026" width="38.26953125" style="1" customWidth="1"/>
    <col min="1027" max="1278" width="9.1796875" style="1"/>
    <col min="1279" max="1279" width="12.1796875" style="1" customWidth="1"/>
    <col min="1280" max="1280" width="86.7265625" style="1" customWidth="1"/>
    <col min="1281" max="1281" width="37.7265625" style="1" customWidth="1"/>
    <col min="1282" max="1282" width="38.26953125" style="1" customWidth="1"/>
    <col min="1283" max="1534" width="9.1796875" style="1"/>
    <col min="1535" max="1535" width="12.1796875" style="1" customWidth="1"/>
    <col min="1536" max="1536" width="86.7265625" style="1" customWidth="1"/>
    <col min="1537" max="1537" width="37.7265625" style="1" customWidth="1"/>
    <col min="1538" max="1538" width="38.26953125" style="1" customWidth="1"/>
    <col min="1539" max="1790" width="9.1796875" style="1"/>
    <col min="1791" max="1791" width="12.1796875" style="1" customWidth="1"/>
    <col min="1792" max="1792" width="86.7265625" style="1" customWidth="1"/>
    <col min="1793" max="1793" width="37.7265625" style="1" customWidth="1"/>
    <col min="1794" max="1794" width="38.26953125" style="1" customWidth="1"/>
    <col min="1795" max="2046" width="9.1796875" style="1"/>
    <col min="2047" max="2047" width="12.1796875" style="1" customWidth="1"/>
    <col min="2048" max="2048" width="86.7265625" style="1" customWidth="1"/>
    <col min="2049" max="2049" width="37.7265625" style="1" customWidth="1"/>
    <col min="2050" max="2050" width="38.26953125" style="1" customWidth="1"/>
    <col min="2051" max="2302" width="9.1796875" style="1"/>
    <col min="2303" max="2303" width="12.1796875" style="1" customWidth="1"/>
    <col min="2304" max="2304" width="86.7265625" style="1" customWidth="1"/>
    <col min="2305" max="2305" width="37.7265625" style="1" customWidth="1"/>
    <col min="2306" max="2306" width="38.26953125" style="1" customWidth="1"/>
    <col min="2307" max="2558" width="9.1796875" style="1"/>
    <col min="2559" max="2559" width="12.1796875" style="1" customWidth="1"/>
    <col min="2560" max="2560" width="86.7265625" style="1" customWidth="1"/>
    <col min="2561" max="2561" width="37.7265625" style="1" customWidth="1"/>
    <col min="2562" max="2562" width="38.26953125" style="1" customWidth="1"/>
    <col min="2563" max="2814" width="9.1796875" style="1"/>
    <col min="2815" max="2815" width="12.1796875" style="1" customWidth="1"/>
    <col min="2816" max="2816" width="86.7265625" style="1" customWidth="1"/>
    <col min="2817" max="2817" width="37.7265625" style="1" customWidth="1"/>
    <col min="2818" max="2818" width="38.26953125" style="1" customWidth="1"/>
    <col min="2819" max="3070" width="9.1796875" style="1"/>
    <col min="3071" max="3071" width="12.1796875" style="1" customWidth="1"/>
    <col min="3072" max="3072" width="86.7265625" style="1" customWidth="1"/>
    <col min="3073" max="3073" width="37.7265625" style="1" customWidth="1"/>
    <col min="3074" max="3074" width="38.26953125" style="1" customWidth="1"/>
    <col min="3075" max="3326" width="9.1796875" style="1"/>
    <col min="3327" max="3327" width="12.1796875" style="1" customWidth="1"/>
    <col min="3328" max="3328" width="86.7265625" style="1" customWidth="1"/>
    <col min="3329" max="3329" width="37.7265625" style="1" customWidth="1"/>
    <col min="3330" max="3330" width="38.26953125" style="1" customWidth="1"/>
    <col min="3331" max="3582" width="9.1796875" style="1"/>
    <col min="3583" max="3583" width="12.1796875" style="1" customWidth="1"/>
    <col min="3584" max="3584" width="86.7265625" style="1" customWidth="1"/>
    <col min="3585" max="3585" width="37.7265625" style="1" customWidth="1"/>
    <col min="3586" max="3586" width="38.26953125" style="1" customWidth="1"/>
    <col min="3587" max="3838" width="9.1796875" style="1"/>
    <col min="3839" max="3839" width="12.1796875" style="1" customWidth="1"/>
    <col min="3840" max="3840" width="86.7265625" style="1" customWidth="1"/>
    <col min="3841" max="3841" width="37.7265625" style="1" customWidth="1"/>
    <col min="3842" max="3842" width="38.26953125" style="1" customWidth="1"/>
    <col min="3843" max="4094" width="9.1796875" style="1"/>
    <col min="4095" max="4095" width="12.1796875" style="1" customWidth="1"/>
    <col min="4096" max="4096" width="86.7265625" style="1" customWidth="1"/>
    <col min="4097" max="4097" width="37.7265625" style="1" customWidth="1"/>
    <col min="4098" max="4098" width="38.26953125" style="1" customWidth="1"/>
    <col min="4099" max="4350" width="9.1796875" style="1"/>
    <col min="4351" max="4351" width="12.1796875" style="1" customWidth="1"/>
    <col min="4352" max="4352" width="86.7265625" style="1" customWidth="1"/>
    <col min="4353" max="4353" width="37.7265625" style="1" customWidth="1"/>
    <col min="4354" max="4354" width="38.26953125" style="1" customWidth="1"/>
    <col min="4355" max="4606" width="9.1796875" style="1"/>
    <col min="4607" max="4607" width="12.1796875" style="1" customWidth="1"/>
    <col min="4608" max="4608" width="86.7265625" style="1" customWidth="1"/>
    <col min="4609" max="4609" width="37.7265625" style="1" customWidth="1"/>
    <col min="4610" max="4610" width="38.26953125" style="1" customWidth="1"/>
    <col min="4611" max="4862" width="9.1796875" style="1"/>
    <col min="4863" max="4863" width="12.1796875" style="1" customWidth="1"/>
    <col min="4864" max="4864" width="86.7265625" style="1" customWidth="1"/>
    <col min="4865" max="4865" width="37.7265625" style="1" customWidth="1"/>
    <col min="4866" max="4866" width="38.26953125" style="1" customWidth="1"/>
    <col min="4867" max="5118" width="9.1796875" style="1"/>
    <col min="5119" max="5119" width="12.1796875" style="1" customWidth="1"/>
    <col min="5120" max="5120" width="86.7265625" style="1" customWidth="1"/>
    <col min="5121" max="5121" width="37.7265625" style="1" customWidth="1"/>
    <col min="5122" max="5122" width="38.26953125" style="1" customWidth="1"/>
    <col min="5123" max="5374" width="9.1796875" style="1"/>
    <col min="5375" max="5375" width="12.1796875" style="1" customWidth="1"/>
    <col min="5376" max="5376" width="86.7265625" style="1" customWidth="1"/>
    <col min="5377" max="5377" width="37.7265625" style="1" customWidth="1"/>
    <col min="5378" max="5378" width="38.26953125" style="1" customWidth="1"/>
    <col min="5379" max="5630" width="9.1796875" style="1"/>
    <col min="5631" max="5631" width="12.1796875" style="1" customWidth="1"/>
    <col min="5632" max="5632" width="86.7265625" style="1" customWidth="1"/>
    <col min="5633" max="5633" width="37.7265625" style="1" customWidth="1"/>
    <col min="5634" max="5634" width="38.26953125" style="1" customWidth="1"/>
    <col min="5635" max="5886" width="9.1796875" style="1"/>
    <col min="5887" max="5887" width="12.1796875" style="1" customWidth="1"/>
    <col min="5888" max="5888" width="86.7265625" style="1" customWidth="1"/>
    <col min="5889" max="5889" width="37.7265625" style="1" customWidth="1"/>
    <col min="5890" max="5890" width="38.26953125" style="1" customWidth="1"/>
    <col min="5891" max="6142" width="9.1796875" style="1"/>
    <col min="6143" max="6143" width="12.1796875" style="1" customWidth="1"/>
    <col min="6144" max="6144" width="86.7265625" style="1" customWidth="1"/>
    <col min="6145" max="6145" width="37.7265625" style="1" customWidth="1"/>
    <col min="6146" max="6146" width="38.26953125" style="1" customWidth="1"/>
    <col min="6147" max="6398" width="9.1796875" style="1"/>
    <col min="6399" max="6399" width="12.1796875" style="1" customWidth="1"/>
    <col min="6400" max="6400" width="86.7265625" style="1" customWidth="1"/>
    <col min="6401" max="6401" width="37.7265625" style="1" customWidth="1"/>
    <col min="6402" max="6402" width="38.26953125" style="1" customWidth="1"/>
    <col min="6403" max="6654" width="9.1796875" style="1"/>
    <col min="6655" max="6655" width="12.1796875" style="1" customWidth="1"/>
    <col min="6656" max="6656" width="86.7265625" style="1" customWidth="1"/>
    <col min="6657" max="6657" width="37.7265625" style="1" customWidth="1"/>
    <col min="6658" max="6658" width="38.26953125" style="1" customWidth="1"/>
    <col min="6659" max="6910" width="9.1796875" style="1"/>
    <col min="6911" max="6911" width="12.1796875" style="1" customWidth="1"/>
    <col min="6912" max="6912" width="86.7265625" style="1" customWidth="1"/>
    <col min="6913" max="6913" width="37.7265625" style="1" customWidth="1"/>
    <col min="6914" max="6914" width="38.26953125" style="1" customWidth="1"/>
    <col min="6915" max="7166" width="9.1796875" style="1"/>
    <col min="7167" max="7167" width="12.1796875" style="1" customWidth="1"/>
    <col min="7168" max="7168" width="86.7265625" style="1" customWidth="1"/>
    <col min="7169" max="7169" width="37.7265625" style="1" customWidth="1"/>
    <col min="7170" max="7170" width="38.26953125" style="1" customWidth="1"/>
    <col min="7171" max="7422" width="9.1796875" style="1"/>
    <col min="7423" max="7423" width="12.1796875" style="1" customWidth="1"/>
    <col min="7424" max="7424" width="86.7265625" style="1" customWidth="1"/>
    <col min="7425" max="7425" width="37.7265625" style="1" customWidth="1"/>
    <col min="7426" max="7426" width="38.26953125" style="1" customWidth="1"/>
    <col min="7427" max="7678" width="9.1796875" style="1"/>
    <col min="7679" max="7679" width="12.1796875" style="1" customWidth="1"/>
    <col min="7680" max="7680" width="86.7265625" style="1" customWidth="1"/>
    <col min="7681" max="7681" width="37.7265625" style="1" customWidth="1"/>
    <col min="7682" max="7682" width="38.26953125" style="1" customWidth="1"/>
    <col min="7683" max="7934" width="9.1796875" style="1"/>
    <col min="7935" max="7935" width="12.1796875" style="1" customWidth="1"/>
    <col min="7936" max="7936" width="86.7265625" style="1" customWidth="1"/>
    <col min="7937" max="7937" width="37.7265625" style="1" customWidth="1"/>
    <col min="7938" max="7938" width="38.26953125" style="1" customWidth="1"/>
    <col min="7939" max="8190" width="9.1796875" style="1"/>
    <col min="8191" max="8191" width="12.1796875" style="1" customWidth="1"/>
    <col min="8192" max="8192" width="86.7265625" style="1" customWidth="1"/>
    <col min="8193" max="8193" width="37.7265625" style="1" customWidth="1"/>
    <col min="8194" max="8194" width="38.26953125" style="1" customWidth="1"/>
    <col min="8195" max="8446" width="9.1796875" style="1"/>
    <col min="8447" max="8447" width="12.1796875" style="1" customWidth="1"/>
    <col min="8448" max="8448" width="86.7265625" style="1" customWidth="1"/>
    <col min="8449" max="8449" width="37.7265625" style="1" customWidth="1"/>
    <col min="8450" max="8450" width="38.26953125" style="1" customWidth="1"/>
    <col min="8451" max="8702" width="9.1796875" style="1"/>
    <col min="8703" max="8703" width="12.1796875" style="1" customWidth="1"/>
    <col min="8704" max="8704" width="86.7265625" style="1" customWidth="1"/>
    <col min="8705" max="8705" width="37.7265625" style="1" customWidth="1"/>
    <col min="8706" max="8706" width="38.26953125" style="1" customWidth="1"/>
    <col min="8707" max="8958" width="9.1796875" style="1"/>
    <col min="8959" max="8959" width="12.1796875" style="1" customWidth="1"/>
    <col min="8960" max="8960" width="86.7265625" style="1" customWidth="1"/>
    <col min="8961" max="8961" width="37.7265625" style="1" customWidth="1"/>
    <col min="8962" max="8962" width="38.26953125" style="1" customWidth="1"/>
    <col min="8963" max="9214" width="9.1796875" style="1"/>
    <col min="9215" max="9215" width="12.1796875" style="1" customWidth="1"/>
    <col min="9216" max="9216" width="86.7265625" style="1" customWidth="1"/>
    <col min="9217" max="9217" width="37.7265625" style="1" customWidth="1"/>
    <col min="9218" max="9218" width="38.26953125" style="1" customWidth="1"/>
    <col min="9219" max="9470" width="9.1796875" style="1"/>
    <col min="9471" max="9471" width="12.1796875" style="1" customWidth="1"/>
    <col min="9472" max="9472" width="86.7265625" style="1" customWidth="1"/>
    <col min="9473" max="9473" width="37.7265625" style="1" customWidth="1"/>
    <col min="9474" max="9474" width="38.26953125" style="1" customWidth="1"/>
    <col min="9475" max="9726" width="9.1796875" style="1"/>
    <col min="9727" max="9727" width="12.1796875" style="1" customWidth="1"/>
    <col min="9728" max="9728" width="86.7265625" style="1" customWidth="1"/>
    <col min="9729" max="9729" width="37.7265625" style="1" customWidth="1"/>
    <col min="9730" max="9730" width="38.26953125" style="1" customWidth="1"/>
    <col min="9731" max="9982" width="9.1796875" style="1"/>
    <col min="9983" max="9983" width="12.1796875" style="1" customWidth="1"/>
    <col min="9984" max="9984" width="86.7265625" style="1" customWidth="1"/>
    <col min="9985" max="9985" width="37.7265625" style="1" customWidth="1"/>
    <col min="9986" max="9986" width="38.26953125" style="1" customWidth="1"/>
    <col min="9987" max="10238" width="9.1796875" style="1"/>
    <col min="10239" max="10239" width="12.1796875" style="1" customWidth="1"/>
    <col min="10240" max="10240" width="86.7265625" style="1" customWidth="1"/>
    <col min="10241" max="10241" width="37.7265625" style="1" customWidth="1"/>
    <col min="10242" max="10242" width="38.26953125" style="1" customWidth="1"/>
    <col min="10243" max="10494" width="9.1796875" style="1"/>
    <col min="10495" max="10495" width="12.1796875" style="1" customWidth="1"/>
    <col min="10496" max="10496" width="86.7265625" style="1" customWidth="1"/>
    <col min="10497" max="10497" width="37.7265625" style="1" customWidth="1"/>
    <col min="10498" max="10498" width="38.26953125" style="1" customWidth="1"/>
    <col min="10499" max="10750" width="9.1796875" style="1"/>
    <col min="10751" max="10751" width="12.1796875" style="1" customWidth="1"/>
    <col min="10752" max="10752" width="86.7265625" style="1" customWidth="1"/>
    <col min="10753" max="10753" width="37.7265625" style="1" customWidth="1"/>
    <col min="10754" max="10754" width="38.26953125" style="1" customWidth="1"/>
    <col min="10755" max="11006" width="9.1796875" style="1"/>
    <col min="11007" max="11007" width="12.1796875" style="1" customWidth="1"/>
    <col min="11008" max="11008" width="86.7265625" style="1" customWidth="1"/>
    <col min="11009" max="11009" width="37.7265625" style="1" customWidth="1"/>
    <col min="11010" max="11010" width="38.26953125" style="1" customWidth="1"/>
    <col min="11011" max="11262" width="9.1796875" style="1"/>
    <col min="11263" max="11263" width="12.1796875" style="1" customWidth="1"/>
    <col min="11264" max="11264" width="86.7265625" style="1" customWidth="1"/>
    <col min="11265" max="11265" width="37.7265625" style="1" customWidth="1"/>
    <col min="11266" max="11266" width="38.26953125" style="1" customWidth="1"/>
    <col min="11267" max="11518" width="9.1796875" style="1"/>
    <col min="11519" max="11519" width="12.1796875" style="1" customWidth="1"/>
    <col min="11520" max="11520" width="86.7265625" style="1" customWidth="1"/>
    <col min="11521" max="11521" width="37.7265625" style="1" customWidth="1"/>
    <col min="11522" max="11522" width="38.26953125" style="1" customWidth="1"/>
    <col min="11523" max="11774" width="9.1796875" style="1"/>
    <col min="11775" max="11775" width="12.1796875" style="1" customWidth="1"/>
    <col min="11776" max="11776" width="86.7265625" style="1" customWidth="1"/>
    <col min="11777" max="11777" width="37.7265625" style="1" customWidth="1"/>
    <col min="11778" max="11778" width="38.26953125" style="1" customWidth="1"/>
    <col min="11779" max="12030" width="9.1796875" style="1"/>
    <col min="12031" max="12031" width="12.1796875" style="1" customWidth="1"/>
    <col min="12032" max="12032" width="86.7265625" style="1" customWidth="1"/>
    <col min="12033" max="12033" width="37.7265625" style="1" customWidth="1"/>
    <col min="12034" max="12034" width="38.26953125" style="1" customWidth="1"/>
    <col min="12035" max="12286" width="9.1796875" style="1"/>
    <col min="12287" max="12287" width="12.1796875" style="1" customWidth="1"/>
    <col min="12288" max="12288" width="86.7265625" style="1" customWidth="1"/>
    <col min="12289" max="12289" width="37.7265625" style="1" customWidth="1"/>
    <col min="12290" max="12290" width="38.26953125" style="1" customWidth="1"/>
    <col min="12291" max="12542" width="9.1796875" style="1"/>
    <col min="12543" max="12543" width="12.1796875" style="1" customWidth="1"/>
    <col min="12544" max="12544" width="86.7265625" style="1" customWidth="1"/>
    <col min="12545" max="12545" width="37.7265625" style="1" customWidth="1"/>
    <col min="12546" max="12546" width="38.26953125" style="1" customWidth="1"/>
    <col min="12547" max="12798" width="9.1796875" style="1"/>
    <col min="12799" max="12799" width="12.1796875" style="1" customWidth="1"/>
    <col min="12800" max="12800" width="86.7265625" style="1" customWidth="1"/>
    <col min="12801" max="12801" width="37.7265625" style="1" customWidth="1"/>
    <col min="12802" max="12802" width="38.26953125" style="1" customWidth="1"/>
    <col min="12803" max="13054" width="9.1796875" style="1"/>
    <col min="13055" max="13055" width="12.1796875" style="1" customWidth="1"/>
    <col min="13056" max="13056" width="86.7265625" style="1" customWidth="1"/>
    <col min="13057" max="13057" width="37.7265625" style="1" customWidth="1"/>
    <col min="13058" max="13058" width="38.26953125" style="1" customWidth="1"/>
    <col min="13059" max="13310" width="9.1796875" style="1"/>
    <col min="13311" max="13311" width="12.1796875" style="1" customWidth="1"/>
    <col min="13312" max="13312" width="86.7265625" style="1" customWidth="1"/>
    <col min="13313" max="13313" width="37.7265625" style="1" customWidth="1"/>
    <col min="13314" max="13314" width="38.26953125" style="1" customWidth="1"/>
    <col min="13315" max="13566" width="9.1796875" style="1"/>
    <col min="13567" max="13567" width="12.1796875" style="1" customWidth="1"/>
    <col min="13568" max="13568" width="86.7265625" style="1" customWidth="1"/>
    <col min="13569" max="13569" width="37.7265625" style="1" customWidth="1"/>
    <col min="13570" max="13570" width="38.26953125" style="1" customWidth="1"/>
    <col min="13571" max="13822" width="9.1796875" style="1"/>
    <col min="13823" max="13823" width="12.1796875" style="1" customWidth="1"/>
    <col min="13824" max="13824" width="86.7265625" style="1" customWidth="1"/>
    <col min="13825" max="13825" width="37.7265625" style="1" customWidth="1"/>
    <col min="13826" max="13826" width="38.26953125" style="1" customWidth="1"/>
    <col min="13827" max="14078" width="9.1796875" style="1"/>
    <col min="14079" max="14079" width="12.1796875" style="1" customWidth="1"/>
    <col min="14080" max="14080" width="86.7265625" style="1" customWidth="1"/>
    <col min="14081" max="14081" width="37.7265625" style="1" customWidth="1"/>
    <col min="14082" max="14082" width="38.26953125" style="1" customWidth="1"/>
    <col min="14083" max="14334" width="9.1796875" style="1"/>
    <col min="14335" max="14335" width="12.1796875" style="1" customWidth="1"/>
    <col min="14336" max="14336" width="86.7265625" style="1" customWidth="1"/>
    <col min="14337" max="14337" width="37.7265625" style="1" customWidth="1"/>
    <col min="14338" max="14338" width="38.26953125" style="1" customWidth="1"/>
    <col min="14339" max="14590" width="9.1796875" style="1"/>
    <col min="14591" max="14591" width="12.1796875" style="1" customWidth="1"/>
    <col min="14592" max="14592" width="86.7265625" style="1" customWidth="1"/>
    <col min="14593" max="14593" width="37.7265625" style="1" customWidth="1"/>
    <col min="14594" max="14594" width="38.26953125" style="1" customWidth="1"/>
    <col min="14595" max="14846" width="9.1796875" style="1"/>
    <col min="14847" max="14847" width="12.1796875" style="1" customWidth="1"/>
    <col min="14848" max="14848" width="86.7265625" style="1" customWidth="1"/>
    <col min="14849" max="14849" width="37.7265625" style="1" customWidth="1"/>
    <col min="14850" max="14850" width="38.26953125" style="1" customWidth="1"/>
    <col min="14851" max="15102" width="9.1796875" style="1"/>
    <col min="15103" max="15103" width="12.1796875" style="1" customWidth="1"/>
    <col min="15104" max="15104" width="86.7265625" style="1" customWidth="1"/>
    <col min="15105" max="15105" width="37.7265625" style="1" customWidth="1"/>
    <col min="15106" max="15106" width="38.26953125" style="1" customWidth="1"/>
    <col min="15107" max="15358" width="9.1796875" style="1"/>
    <col min="15359" max="15359" width="12.1796875" style="1" customWidth="1"/>
    <col min="15360" max="15360" width="86.7265625" style="1" customWidth="1"/>
    <col min="15361" max="15361" width="37.7265625" style="1" customWidth="1"/>
    <col min="15362" max="15362" width="38.26953125" style="1" customWidth="1"/>
    <col min="15363" max="15614" width="9.1796875" style="1"/>
    <col min="15615" max="15615" width="12.1796875" style="1" customWidth="1"/>
    <col min="15616" max="15616" width="86.7265625" style="1" customWidth="1"/>
    <col min="15617" max="15617" width="37.7265625" style="1" customWidth="1"/>
    <col min="15618" max="15618" width="38.26953125" style="1" customWidth="1"/>
    <col min="15619" max="15870" width="9.1796875" style="1"/>
    <col min="15871" max="15871" width="12.1796875" style="1" customWidth="1"/>
    <col min="15872" max="15872" width="86.7265625" style="1" customWidth="1"/>
    <col min="15873" max="15873" width="37.7265625" style="1" customWidth="1"/>
    <col min="15874" max="15874" width="38.26953125" style="1" customWidth="1"/>
    <col min="15875" max="16126" width="9.1796875" style="1"/>
    <col min="16127" max="16127" width="12.1796875" style="1" customWidth="1"/>
    <col min="16128" max="16128" width="86.7265625" style="1" customWidth="1"/>
    <col min="16129" max="16129" width="37.7265625" style="1" customWidth="1"/>
    <col min="16130" max="16130" width="38.26953125" style="1" customWidth="1"/>
    <col min="16131" max="16384" width="9.1796875" style="1"/>
  </cols>
  <sheetData>
    <row r="1" spans="1:6" ht="36">
      <c r="B1" s="2" t="s">
        <v>132</v>
      </c>
      <c r="C1" s="16"/>
      <c r="E1" s="39"/>
    </row>
    <row r="2" spans="1:6" ht="18">
      <c r="B2" s="2"/>
      <c r="C2" s="16"/>
      <c r="E2" s="2"/>
    </row>
    <row r="3" spans="1:6" ht="18">
      <c r="B3" s="177" t="s">
        <v>39</v>
      </c>
      <c r="C3" s="178"/>
      <c r="D3" s="2"/>
      <c r="E3" s="14"/>
      <c r="F3" s="1"/>
    </row>
    <row r="4" spans="1:6" ht="18.5" thickBot="1">
      <c r="B4" s="4"/>
      <c r="C4" s="17"/>
      <c r="E4" s="4"/>
    </row>
    <row r="5" spans="1:6" ht="55.9" customHeight="1" thickBot="1">
      <c r="A5" s="13" t="s">
        <v>21</v>
      </c>
      <c r="B5" s="102" t="s">
        <v>38</v>
      </c>
      <c r="C5" s="103" t="s">
        <v>114</v>
      </c>
      <c r="D5" s="103" t="s">
        <v>111</v>
      </c>
      <c r="E5" s="104" t="s">
        <v>30</v>
      </c>
    </row>
    <row r="6" spans="1:6" ht="16.149999999999999" customHeight="1">
      <c r="B6" s="173" t="s">
        <v>129</v>
      </c>
      <c r="C6" s="179"/>
      <c r="D6" s="180"/>
      <c r="E6" s="181"/>
    </row>
    <row r="7" spans="1:6">
      <c r="B7" s="19" t="str">
        <f>'2. Avropsmall'!B12</f>
        <v>Det stationära trygghetslarmet kan kommunicera via wifi.</v>
      </c>
      <c r="C7" s="73">
        <f>'2. Avropsmall'!C12</f>
        <v>0</v>
      </c>
      <c r="D7" s="74" t="s">
        <v>28</v>
      </c>
      <c r="E7" s="75">
        <f>IF($D7="JA",'2. Avropsmall'!E12,0)</f>
        <v>0</v>
      </c>
      <c r="F7" s="15"/>
    </row>
    <row r="8" spans="1:6" ht="25">
      <c r="B8" s="19" t="str">
        <f>'2. Avropsmall'!B15</f>
        <v>Det stationära trygghetslarmet har redundanta kommunikationsvägar där larmet i så fall kan byta kommunikationsväg automatiskt utan att funktioner i larmsystemet påverkas.</v>
      </c>
      <c r="C8" s="73">
        <f>'2. Avropsmall'!C15</f>
        <v>0</v>
      </c>
      <c r="D8" s="74" t="s">
        <v>28</v>
      </c>
      <c r="E8" s="75">
        <f>IF($D8="JA",'2. Avropsmall'!E15,0)</f>
        <v>0</v>
      </c>
      <c r="F8" s="15"/>
    </row>
    <row r="9" spans="1:6" ht="16.149999999999999" customHeight="1">
      <c r="B9" s="19" t="str">
        <f>'2. Avropsmall'!B18</f>
        <v>Det stationära trygghetslarmet kan ansluta minst tio (10) tillbehör.</v>
      </c>
      <c r="C9" s="73">
        <f>'2. Avropsmall'!C18</f>
        <v>0</v>
      </c>
      <c r="D9" s="74" t="s">
        <v>28</v>
      </c>
      <c r="E9" s="75">
        <f>IF($D9="JA",'2. Avropsmall'!E18,0)</f>
        <v>0</v>
      </c>
      <c r="F9" s="15"/>
    </row>
    <row r="10" spans="1:6" ht="16.149999999999999" customHeight="1">
      <c r="B10" s="19" t="str">
        <f>'2. Avropsmall'!B21</f>
        <v>Det stationära trygghetslarmet kan ansluta via ytterligare minst två (2) protokoll förutom radio.</v>
      </c>
      <c r="C10" s="73">
        <f>'2. Avropsmall'!C21</f>
        <v>0</v>
      </c>
      <c r="D10" s="74" t="s">
        <v>28</v>
      </c>
      <c r="E10" s="75">
        <f>IF($D10="JA",'2. Avropsmall'!E21,0)</f>
        <v>0</v>
      </c>
      <c r="F10" s="15"/>
    </row>
    <row r="11" spans="1:6" s="5" customFormat="1" ht="16.149999999999999" customHeight="1" thickBot="1">
      <c r="A11" s="12" t="s">
        <v>24</v>
      </c>
      <c r="B11" s="19" t="str">
        <f>'2. Avropsmall'!B28</f>
        <v>Det är möjligt att ansluta hörselslinga till det stationära trygghetslarmet</v>
      </c>
      <c r="C11" s="73">
        <f>'2. Avropsmall'!C28</f>
        <v>0</v>
      </c>
      <c r="D11" s="74" t="s">
        <v>28</v>
      </c>
      <c r="E11" s="75">
        <f>IF($D11="JA",'2. Avropsmall'!E28,0)</f>
        <v>0</v>
      </c>
      <c r="F11" s="15"/>
    </row>
    <row r="12" spans="1:6" ht="16.149999999999999" customHeight="1" thickBot="1">
      <c r="B12" s="173" t="s">
        <v>22</v>
      </c>
      <c r="C12" s="179"/>
      <c r="D12" s="180"/>
      <c r="E12" s="181"/>
      <c r="F12" s="15"/>
    </row>
    <row r="13" spans="1:6" ht="16.149999999999999" customHeight="1">
      <c r="A13" s="12" t="s">
        <v>23</v>
      </c>
      <c r="B13" s="21" t="str">
        <f>'2. Avropsmall'!B39</f>
        <v xml:space="preserve">Larmknappen kan utlösa en ljussignal vid aktivering av larm </v>
      </c>
      <c r="C13" s="76">
        <f>'2. Avropsmall'!C39</f>
        <v>0</v>
      </c>
      <c r="D13" s="77" t="s">
        <v>28</v>
      </c>
      <c r="E13" s="78">
        <f>IF($D13="JA",'2. Avropsmall'!E39,0)</f>
        <v>0</v>
      </c>
      <c r="F13" s="15"/>
    </row>
    <row r="14" spans="1:6" ht="16.149999999999999" customHeight="1">
      <c r="A14" s="12" t="s">
        <v>23</v>
      </c>
      <c r="B14" s="19" t="str">
        <f>'2. Avropsmall'!B40</f>
        <v xml:space="preserve">Larmknappen kan signalera med ljud eller ljus när användaren är utanför räckviddszonen </v>
      </c>
      <c r="C14" s="73">
        <f>'2. Avropsmall'!C40</f>
        <v>0</v>
      </c>
      <c r="D14" s="74" t="s">
        <v>28</v>
      </c>
      <c r="E14" s="75">
        <f>IF($D14="JA",'2. Avropsmall'!E40,0)</f>
        <v>0</v>
      </c>
      <c r="F14" s="15"/>
    </row>
    <row r="15" spans="1:6" ht="16.149999999999999" customHeight="1">
      <c r="A15" s="12" t="s">
        <v>23</v>
      </c>
      <c r="B15" s="19" t="str">
        <f>'2. Avropsmall'!B41</f>
        <v>Utföraren kan välja huruvida ljud och ljussignal ska utlösas för respektive brukare</v>
      </c>
      <c r="C15" s="73">
        <f>'2. Avropsmall'!C41</f>
        <v>0</v>
      </c>
      <c r="D15" s="74" t="s">
        <v>28</v>
      </c>
      <c r="E15" s="75">
        <f>IF($D15="JA",'2. Avropsmall'!E41,0)</f>
        <v>0</v>
      </c>
      <c r="F15" s="15"/>
    </row>
    <row r="16" spans="1:6" ht="16.149999999999999" customHeight="1">
      <c r="A16" s="12" t="s">
        <v>23</v>
      </c>
      <c r="B16" s="19" t="str">
        <f>'2. Avropsmall'!B42</f>
        <v>Larmknapp med räckvidd över 150 meter kan installeras</v>
      </c>
      <c r="C16" s="73">
        <f>'2. Avropsmall'!C42</f>
        <v>0</v>
      </c>
      <c r="D16" s="74" t="s">
        <v>28</v>
      </c>
      <c r="E16" s="75">
        <f>IF($D16="JA",'2. Avropsmall'!E42,0)</f>
        <v>0</v>
      </c>
      <c r="F16" s="15"/>
    </row>
    <row r="17" spans="1:6" ht="16.149999999999999" customHeight="1" thickBot="1">
      <c r="A17" s="12" t="s">
        <v>23</v>
      </c>
      <c r="B17" s="18" t="str">
        <f>'2. Avropsmall'!B43</f>
        <v>Larmknappar med olika färg på knapp och armband kan tillhandahållas.</v>
      </c>
      <c r="C17" s="79">
        <f>'2. Avropsmall'!C43</f>
        <v>0</v>
      </c>
      <c r="D17" s="80" t="s">
        <v>28</v>
      </c>
      <c r="E17" s="81">
        <f>IF($D17="JA",'2. Avropsmall'!E43,0)</f>
        <v>0</v>
      </c>
      <c r="F17" s="15"/>
    </row>
    <row r="18" spans="1:6" ht="16.149999999999999" customHeight="1" thickBot="1">
      <c r="B18" s="184" t="s">
        <v>130</v>
      </c>
      <c r="C18" s="185"/>
      <c r="D18" s="186"/>
      <c r="E18" s="187"/>
      <c r="F18" s="15"/>
    </row>
    <row r="19" spans="1:6" ht="13" thickBot="1">
      <c r="A19" s="12" t="s">
        <v>25</v>
      </c>
      <c r="B19" s="23" t="str">
        <f>'2. Avropsmall'!B49</f>
        <v>Anbudsgivaren har ett etablerat samarbete med någon teleoperatör.</v>
      </c>
      <c r="C19" s="82">
        <f>'2. Avropsmall'!C49</f>
        <v>0</v>
      </c>
      <c r="D19" s="83" t="s">
        <v>28</v>
      </c>
      <c r="E19" s="84">
        <f>IF($D19="JA",'2. Avropsmall'!E49,0)</f>
        <v>0</v>
      </c>
      <c r="F19" s="15"/>
    </row>
    <row r="20" spans="1:6" ht="16.149999999999999" customHeight="1" thickBot="1">
      <c r="B20" s="182" t="s">
        <v>133</v>
      </c>
      <c r="C20" s="174"/>
      <c r="D20" s="175"/>
      <c r="E20" s="183"/>
      <c r="F20" s="15"/>
    </row>
    <row r="21" spans="1:6" ht="16.149999999999999" customHeight="1">
      <c r="A21" s="12" t="s">
        <v>27</v>
      </c>
      <c r="B21" s="22" t="str">
        <f>'2. Avropsmall'!B53</f>
        <v>EPI-larm (Epilepsilarm) erbjuds och kan kopplas till det stationära trygghetslarmet.</v>
      </c>
      <c r="C21" s="85">
        <f>'2. Avropsmall'!C53</f>
        <v>0</v>
      </c>
      <c r="D21" s="86" t="s">
        <v>28</v>
      </c>
      <c r="E21" s="87">
        <f>IF($D21="JA",'2. Avropsmall'!E53,0)</f>
        <v>0</v>
      </c>
      <c r="F21" s="15"/>
    </row>
    <row r="22" spans="1:6" s="5" customFormat="1" ht="16.149999999999999" customHeight="1" thickBot="1">
      <c r="A22" s="12" t="s">
        <v>27</v>
      </c>
      <c r="B22" s="20" t="str">
        <f>'2. Avropsmall'!B54</f>
        <v xml:space="preserve">Tillbehörslarmen kan följas upp i funktionsövervakningen.  </v>
      </c>
      <c r="C22" s="79">
        <f>'2. Avropsmall'!C54</f>
        <v>0</v>
      </c>
      <c r="D22" s="80" t="s">
        <v>28</v>
      </c>
      <c r="E22" s="81">
        <f>IF($D22="JA",'2. Avropsmall'!E54,0)</f>
        <v>0</v>
      </c>
      <c r="F22" s="15"/>
    </row>
    <row r="23" spans="1:6" s="5" customFormat="1" ht="16.149999999999999" customHeight="1" thickBot="1">
      <c r="A23" s="12"/>
      <c r="B23" s="173" t="s">
        <v>134</v>
      </c>
      <c r="C23" s="174"/>
      <c r="D23" s="175"/>
      <c r="E23" s="176"/>
      <c r="F23" s="15"/>
    </row>
    <row r="24" spans="1:6" s="5" customFormat="1" ht="16.149999999999999" customHeight="1">
      <c r="A24" s="12"/>
      <c r="B24" s="60">
        <f>'2. Avropsmall'!B57</f>
        <v>0</v>
      </c>
      <c r="C24" s="96">
        <f>'2. Avropsmall'!C57</f>
        <v>0</v>
      </c>
      <c r="D24" s="93" t="s">
        <v>28</v>
      </c>
      <c r="E24" s="88">
        <f>IF($D24="JA",'2. Avropsmall'!E57,0)</f>
        <v>0</v>
      </c>
      <c r="F24" s="15"/>
    </row>
    <row r="25" spans="1:6" s="5" customFormat="1" ht="16.149999999999999" customHeight="1">
      <c r="A25" s="12"/>
      <c r="B25" s="61">
        <f>'2. Avropsmall'!B58</f>
        <v>0</v>
      </c>
      <c r="C25" s="97">
        <f>'2. Avropsmall'!C58</f>
        <v>0</v>
      </c>
      <c r="D25" s="94" t="s">
        <v>28</v>
      </c>
      <c r="E25" s="89">
        <f>IF($D25="JA",'2. Avropsmall'!E58,0)</f>
        <v>0</v>
      </c>
      <c r="F25" s="15"/>
    </row>
    <row r="26" spans="1:6" s="5" customFormat="1" ht="16.149999999999999" customHeight="1">
      <c r="A26" s="12"/>
      <c r="B26" s="61">
        <f>'2. Avropsmall'!B59</f>
        <v>0</v>
      </c>
      <c r="C26" s="97">
        <f>'2. Avropsmall'!C59</f>
        <v>0</v>
      </c>
      <c r="D26" s="94" t="s">
        <v>28</v>
      </c>
      <c r="E26" s="89">
        <f>IF($D26="JA",'2. Avropsmall'!E59,0)</f>
        <v>0</v>
      </c>
      <c r="F26" s="15"/>
    </row>
    <row r="27" spans="1:6" s="5" customFormat="1" ht="16.149999999999999" customHeight="1">
      <c r="A27" s="12"/>
      <c r="B27" s="61">
        <f>'2. Avropsmall'!B60</f>
        <v>0</v>
      </c>
      <c r="C27" s="97">
        <f>'2. Avropsmall'!C60</f>
        <v>0</v>
      </c>
      <c r="D27" s="94" t="s">
        <v>28</v>
      </c>
      <c r="E27" s="89">
        <f>IF($D27="JA",'2. Avropsmall'!E60,0)</f>
        <v>0</v>
      </c>
      <c r="F27" s="15"/>
    </row>
    <row r="28" spans="1:6" s="5" customFormat="1" ht="16.149999999999999" customHeight="1">
      <c r="A28" s="12"/>
      <c r="B28" s="61">
        <f>'2. Avropsmall'!B61</f>
        <v>0</v>
      </c>
      <c r="C28" s="97">
        <f>'2. Avropsmall'!C61</f>
        <v>0</v>
      </c>
      <c r="D28" s="94" t="s">
        <v>28</v>
      </c>
      <c r="E28" s="89">
        <f>IF($D28="JA",'2. Avropsmall'!E61,0)</f>
        <v>0</v>
      </c>
      <c r="F28" s="15"/>
    </row>
    <row r="29" spans="1:6" s="5" customFormat="1" ht="16.149999999999999" customHeight="1" thickBot="1">
      <c r="A29" s="12"/>
      <c r="B29" s="62">
        <f>'2. Avropsmall'!B62</f>
        <v>0</v>
      </c>
      <c r="C29" s="98">
        <f>'2. Avropsmall'!C62</f>
        <v>0</v>
      </c>
      <c r="D29" s="95" t="s">
        <v>28</v>
      </c>
      <c r="E29" s="90">
        <f>IF($D29="JA",'2. Avropsmall'!E62,0)</f>
        <v>0</v>
      </c>
      <c r="F29" s="15"/>
    </row>
    <row r="30" spans="1:6" ht="13">
      <c r="D30" s="7" t="s">
        <v>32</v>
      </c>
      <c r="E30" s="10">
        <f>SUMIFS(E6:E29,C6:C29,"BÖR",D6:D29,"JA")</f>
        <v>0</v>
      </c>
      <c r="F30" s="15"/>
    </row>
  </sheetData>
  <protectedRanges>
    <protectedRange sqref="D13:D17 D7:D11 D19 D24:D29 D21:D22" name="Område1"/>
  </protectedRanges>
  <mergeCells count="6">
    <mergeCell ref="B23:E23"/>
    <mergeCell ref="B3:C3"/>
    <mergeCell ref="B6:E6"/>
    <mergeCell ref="B20:E20"/>
    <mergeCell ref="B12:E12"/>
    <mergeCell ref="B18:E18"/>
  </mergeCells>
  <conditionalFormatting sqref="B3">
    <cfRule type="containsText" dxfId="17" priority="39" operator="containsText" text="UTGÅR">
      <formula>NOT(ISERROR(SEARCH("UTGÅR",B3)))</formula>
    </cfRule>
    <cfRule type="containsText" dxfId="16" priority="40" operator="containsText" text="INGET">
      <formula>NOT(ISERROR(SEARCH("INGET",B3)))</formula>
    </cfRule>
    <cfRule type="cellIs" dxfId="15" priority="41" operator="equal">
      <formula>"BÖR"</formula>
    </cfRule>
    <cfRule type="cellIs" dxfId="14" priority="42" operator="equal">
      <formula>"SKA"</formula>
    </cfRule>
  </conditionalFormatting>
  <conditionalFormatting sqref="B3">
    <cfRule type="containsText" dxfId="13" priority="38" operator="containsText" text="ANGE">
      <formula>NOT(ISERROR(SEARCH("ANGE",B3)))</formula>
    </cfRule>
  </conditionalFormatting>
  <conditionalFormatting sqref="C13:C17 C19 C21:C22 C7:C11">
    <cfRule type="cellIs" dxfId="12" priority="32" operator="equal">
      <formula>"BÖR"</formula>
    </cfRule>
  </conditionalFormatting>
  <conditionalFormatting sqref="C13:C17 C19 C21:C22 C7:C11">
    <cfRule type="cellIs" dxfId="11" priority="31" operator="equal">
      <formula>"SKA"</formula>
    </cfRule>
  </conditionalFormatting>
  <conditionalFormatting sqref="C13:C17 C19 C21:C22 C7:C11">
    <cfRule type="cellIs" dxfId="10" priority="30" operator="equal">
      <formula>"KRAVET UTGÅR"</formula>
    </cfRule>
  </conditionalFormatting>
  <conditionalFormatting sqref="E1">
    <cfRule type="cellIs" dxfId="9" priority="26" operator="equal">
      <formula>"KRAVET UTGÅR"</formula>
    </cfRule>
    <cfRule type="cellIs" dxfId="8" priority="27" operator="equal">
      <formula>"INGET MERVÄRDE"</formula>
    </cfRule>
    <cfRule type="cellIs" dxfId="7" priority="28" operator="equal">
      <formula>"BÖR"</formula>
    </cfRule>
    <cfRule type="cellIs" dxfId="6" priority="29" operator="equal">
      <formula>"SKA"</formula>
    </cfRule>
  </conditionalFormatting>
  <conditionalFormatting sqref="E1">
    <cfRule type="cellIs" dxfId="5" priority="25" operator="equal">
      <formula>"ANGE MERVÄRDE:"</formula>
    </cfRule>
  </conditionalFormatting>
  <conditionalFormatting sqref="D13:D17 D19 D21:D22 D7:D11">
    <cfRule type="cellIs" dxfId="4" priority="24" operator="equal">
      <formula>"Nej"</formula>
    </cfRule>
  </conditionalFormatting>
  <conditionalFormatting sqref="D24:D29">
    <cfRule type="cellIs" dxfId="3" priority="20" operator="equal">
      <formula>"Nej"</formula>
    </cfRule>
  </conditionalFormatting>
  <conditionalFormatting sqref="C24:C29">
    <cfRule type="cellIs" dxfId="2" priority="3" operator="equal">
      <formula>"BÖR"</formula>
    </cfRule>
  </conditionalFormatting>
  <conditionalFormatting sqref="C24:C29">
    <cfRule type="cellIs" dxfId="1" priority="2" operator="equal">
      <formula>"SKA"</formula>
    </cfRule>
  </conditionalFormatting>
  <conditionalFormatting sqref="C24:C29">
    <cfRule type="cellIs" dxfId="0" priority="1" operator="equal">
      <formula>"KRAVET UTGÅR"</formula>
    </cfRule>
  </conditionalFormatting>
  <pageMargins left="0.25" right="0.25" top="0.75" bottom="0.75" header="0.3" footer="0.3"/>
  <pageSetup paperSize="9" scale="7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D13:D17 D24:D29 D21:D22 D7:D11 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K63"/>
  <sheetViews>
    <sheetView tabSelected="1" topLeftCell="A3" zoomScale="80" zoomScaleNormal="80" zoomScaleSheetLayoutView="100" workbookViewId="0">
      <selection activeCell="H8" sqref="H8"/>
    </sheetView>
  </sheetViews>
  <sheetFormatPr defaultColWidth="9.1796875" defaultRowHeight="14.5"/>
  <cols>
    <col min="1" max="1" width="2.26953125" style="25" customWidth="1"/>
    <col min="2" max="2" width="69.26953125" style="25" bestFit="1" customWidth="1"/>
    <col min="3" max="3" width="10.453125" style="25" customWidth="1"/>
    <col min="4" max="4" width="15.1796875" style="25" customWidth="1"/>
    <col min="5" max="5" width="23" style="25" customWidth="1"/>
    <col min="6" max="6" width="16.453125" style="25" customWidth="1"/>
    <col min="7" max="7" width="16.26953125" style="25" bestFit="1" customWidth="1"/>
    <col min="8" max="9" width="18.26953125" style="25" customWidth="1"/>
    <col min="10" max="16384" width="9.1796875" style="25"/>
  </cols>
  <sheetData>
    <row r="1" spans="2:11" ht="36.4" customHeight="1" thickBot="1">
      <c r="B1" s="26" t="s">
        <v>136</v>
      </c>
      <c r="C1" s="27"/>
      <c r="D1" s="27"/>
      <c r="F1"/>
      <c r="G1" s="28" t="s">
        <v>13</v>
      </c>
      <c r="H1" s="228"/>
      <c r="I1" s="229"/>
      <c r="J1" s="24"/>
      <c r="K1" s="24"/>
    </row>
    <row r="2" spans="2:11" ht="15" thickBot="1">
      <c r="B2" s="24"/>
      <c r="C2" s="24"/>
      <c r="D2" s="24"/>
      <c r="E2" s="24"/>
      <c r="F2"/>
      <c r="H2" s="24"/>
      <c r="I2" s="24"/>
      <c r="J2" s="24"/>
      <c r="K2" s="24"/>
    </row>
    <row r="3" spans="2:11" ht="49.9" customHeight="1" thickBot="1">
      <c r="B3" s="105" t="s">
        <v>137</v>
      </c>
      <c r="C3" s="106" t="s">
        <v>81</v>
      </c>
      <c r="D3" s="106" t="s">
        <v>104</v>
      </c>
      <c r="E3" s="201" t="s">
        <v>105</v>
      </c>
      <c r="F3" s="202"/>
      <c r="G3" s="24"/>
      <c r="H3" s="119" t="s">
        <v>110</v>
      </c>
      <c r="I3" s="120">
        <f>$E$14+$E$28+$E$41+$F$45+$E$49+$E$55+$F$59+$E$63</f>
        <v>0</v>
      </c>
      <c r="J3" s="24"/>
      <c r="K3" s="24"/>
    </row>
    <row r="4" spans="2:11" ht="14.25" customHeight="1" thickBot="1">
      <c r="B4" s="203" t="s">
        <v>118</v>
      </c>
      <c r="C4" s="204"/>
      <c r="D4" s="204"/>
      <c r="E4" s="204"/>
      <c r="F4" s="205"/>
      <c r="G4" s="24"/>
      <c r="H4" s="24"/>
      <c r="I4" s="24"/>
      <c r="J4" s="24"/>
      <c r="K4" s="24"/>
    </row>
    <row r="5" spans="2:11" ht="14.25" customHeight="1" thickBot="1">
      <c r="B5" s="108" t="s">
        <v>0</v>
      </c>
      <c r="C5" s="63">
        <v>0</v>
      </c>
      <c r="D5" s="66">
        <v>0</v>
      </c>
      <c r="E5" s="190">
        <f>C5*D5</f>
        <v>0</v>
      </c>
      <c r="F5" s="191"/>
      <c r="G5" s="24"/>
      <c r="H5" s="121" t="s">
        <v>17</v>
      </c>
      <c r="I5" s="122">
        <f>'3. Svarsmall'!E30</f>
        <v>0</v>
      </c>
      <c r="J5" s="24"/>
      <c r="K5" s="24"/>
    </row>
    <row r="6" spans="2:11" ht="14.25" customHeight="1" thickBot="1">
      <c r="B6" s="108" t="s">
        <v>1</v>
      </c>
      <c r="C6" s="63">
        <v>0</v>
      </c>
      <c r="D6" s="66">
        <v>0</v>
      </c>
      <c r="E6" s="190">
        <f t="shared" ref="E6:E7" si="0">C6*D6</f>
        <v>0</v>
      </c>
      <c r="F6" s="191"/>
      <c r="G6" s="24"/>
      <c r="H6" s="24"/>
      <c r="I6" s="24"/>
      <c r="J6" s="24"/>
      <c r="K6" s="24"/>
    </row>
    <row r="7" spans="2:11" ht="14.25" customHeight="1" thickBot="1">
      <c r="B7" s="109" t="s">
        <v>2</v>
      </c>
      <c r="C7" s="64">
        <v>0</v>
      </c>
      <c r="D7" s="67">
        <v>0</v>
      </c>
      <c r="E7" s="190">
        <f t="shared" si="0"/>
        <v>0</v>
      </c>
      <c r="F7" s="191"/>
      <c r="G7" s="24"/>
      <c r="H7" s="107" t="s">
        <v>18</v>
      </c>
      <c r="I7" s="123">
        <f>$I3-$I$5</f>
        <v>0</v>
      </c>
      <c r="J7" s="24"/>
      <c r="K7" s="24"/>
    </row>
    <row r="8" spans="2:11" ht="14.25" customHeight="1" thickBot="1">
      <c r="B8" s="203" t="s">
        <v>119</v>
      </c>
      <c r="C8" s="204"/>
      <c r="D8" s="204"/>
      <c r="E8" s="204"/>
      <c r="F8" s="205"/>
      <c r="G8" s="29"/>
      <c r="H8" s="24"/>
      <c r="I8" s="24"/>
      <c r="J8" s="24"/>
    </row>
    <row r="9" spans="2:11" ht="14.25" customHeight="1" thickBot="1">
      <c r="B9" s="108" t="s">
        <v>0</v>
      </c>
      <c r="C9" s="63">
        <v>0</v>
      </c>
      <c r="D9" s="66">
        <v>0</v>
      </c>
      <c r="E9" s="190">
        <f>C9*D9</f>
        <v>0</v>
      </c>
      <c r="F9" s="191"/>
      <c r="G9" s="24"/>
      <c r="H9" s="24"/>
      <c r="I9" s="24"/>
      <c r="J9" s="24"/>
    </row>
    <row r="10" spans="2:11" ht="14.25" customHeight="1" thickBot="1">
      <c r="B10" s="108" t="s">
        <v>1</v>
      </c>
      <c r="C10" s="63">
        <v>0</v>
      </c>
      <c r="D10" s="66">
        <v>0</v>
      </c>
      <c r="E10" s="190">
        <f>C10*D10</f>
        <v>0</v>
      </c>
      <c r="F10" s="191"/>
      <c r="G10" s="24"/>
      <c r="H10" s="24"/>
      <c r="I10" s="24"/>
      <c r="J10" s="24"/>
    </row>
    <row r="11" spans="2:11" ht="14.25" customHeight="1" thickBot="1">
      <c r="B11" s="108" t="s">
        <v>2</v>
      </c>
      <c r="C11" s="63">
        <v>0</v>
      </c>
      <c r="D11" s="67">
        <v>0</v>
      </c>
      <c r="E11" s="190">
        <f>C11*D11</f>
        <v>0</v>
      </c>
      <c r="F11" s="191"/>
      <c r="G11" s="24"/>
      <c r="H11" s="24"/>
      <c r="I11" s="24"/>
      <c r="J11" s="24"/>
    </row>
    <row r="12" spans="2:11" ht="27" customHeight="1" thickBot="1">
      <c r="B12" s="92" t="s">
        <v>14</v>
      </c>
      <c r="C12" s="68">
        <v>0</v>
      </c>
      <c r="D12" s="198"/>
      <c r="E12" s="199"/>
      <c r="F12" s="200"/>
      <c r="G12" s="24"/>
      <c r="H12" s="24"/>
      <c r="I12" s="24"/>
      <c r="J12" s="24"/>
    </row>
    <row r="13" spans="2:11" ht="18.75" customHeight="1" thickBot="1">
      <c r="B13" s="234" t="s">
        <v>15</v>
      </c>
      <c r="C13" s="235"/>
      <c r="D13" s="236"/>
      <c r="E13" s="188">
        <f>SUM(E5:E11)</f>
        <v>0</v>
      </c>
      <c r="F13" s="189"/>
      <c r="G13" s="24"/>
      <c r="H13" s="24"/>
      <c r="I13" s="24"/>
      <c r="J13" s="24"/>
    </row>
    <row r="14" spans="2:11" ht="19.5" customHeight="1" thickBot="1">
      <c r="B14" s="231" t="s">
        <v>120</v>
      </c>
      <c r="C14" s="232"/>
      <c r="D14" s="233"/>
      <c r="E14" s="208">
        <f>E13*C12</f>
        <v>0</v>
      </c>
      <c r="F14" s="209"/>
      <c r="G14" s="24"/>
      <c r="H14" s="24"/>
      <c r="I14" s="24"/>
      <c r="J14" s="24"/>
    </row>
    <row r="15" spans="2:11" ht="14.25" customHeight="1" thickBot="1">
      <c r="B15" s="24"/>
      <c r="C15" s="24"/>
      <c r="D15" s="24"/>
      <c r="E15" s="24"/>
      <c r="F15" s="24"/>
      <c r="G15" s="24"/>
      <c r="H15" s="24"/>
      <c r="I15" s="24"/>
      <c r="J15" s="24"/>
    </row>
    <row r="16" spans="2:11" ht="39" customHeight="1" thickBot="1">
      <c r="B16" s="110" t="s">
        <v>138</v>
      </c>
      <c r="C16" s="111" t="s">
        <v>81</v>
      </c>
      <c r="D16" s="111" t="s">
        <v>106</v>
      </c>
      <c r="E16" s="201" t="s">
        <v>122</v>
      </c>
      <c r="F16" s="202"/>
      <c r="G16" s="24"/>
      <c r="H16" s="24"/>
      <c r="I16" s="24"/>
      <c r="J16" s="24"/>
    </row>
    <row r="17" spans="2:10" ht="14.25" customHeight="1" thickBot="1">
      <c r="B17" s="203" t="s">
        <v>121</v>
      </c>
      <c r="C17" s="204"/>
      <c r="D17" s="204"/>
      <c r="E17" s="204"/>
      <c r="F17" s="205"/>
      <c r="G17" s="24"/>
      <c r="H17" s="24"/>
      <c r="I17" s="24"/>
      <c r="J17" s="24"/>
    </row>
    <row r="18" spans="2:10" ht="14.25" customHeight="1" thickBot="1">
      <c r="B18" s="108" t="s">
        <v>0</v>
      </c>
      <c r="C18" s="63">
        <v>0</v>
      </c>
      <c r="D18" s="66">
        <v>0</v>
      </c>
      <c r="E18" s="210">
        <v>0</v>
      </c>
      <c r="F18" s="211"/>
      <c r="G18" s="24"/>
      <c r="H18" s="24"/>
      <c r="I18" s="24"/>
      <c r="J18" s="24"/>
    </row>
    <row r="19" spans="2:10" ht="14.25" customHeight="1" thickBot="1">
      <c r="B19" s="108" t="s">
        <v>1</v>
      </c>
      <c r="C19" s="63">
        <v>0</v>
      </c>
      <c r="D19" s="66">
        <v>0</v>
      </c>
      <c r="E19" s="210">
        <v>0</v>
      </c>
      <c r="F19" s="211"/>
      <c r="G19" s="24"/>
      <c r="H19" s="24"/>
      <c r="I19" s="24"/>
      <c r="J19" s="24"/>
    </row>
    <row r="20" spans="2:10" ht="14.25" customHeight="1" thickBot="1">
      <c r="B20" s="109" t="s">
        <v>2</v>
      </c>
      <c r="C20" s="64">
        <v>0</v>
      </c>
      <c r="D20" s="72">
        <v>0</v>
      </c>
      <c r="E20" s="212">
        <v>0</v>
      </c>
      <c r="F20" s="213"/>
      <c r="G20" s="24"/>
      <c r="H20" s="24"/>
      <c r="I20" s="24"/>
      <c r="J20" s="24"/>
    </row>
    <row r="21" spans="2:10" ht="15" thickBot="1">
      <c r="B21" s="203" t="s">
        <v>119</v>
      </c>
      <c r="C21" s="204"/>
      <c r="D21" s="204"/>
      <c r="E21" s="204"/>
      <c r="F21" s="205"/>
      <c r="G21" s="24"/>
      <c r="H21" s="24"/>
      <c r="I21" s="24"/>
      <c r="J21" s="24"/>
    </row>
    <row r="22" spans="2:10" ht="14.25" customHeight="1" thickBot="1">
      <c r="B22" s="108" t="s">
        <v>0</v>
      </c>
      <c r="C22" s="63">
        <v>0</v>
      </c>
      <c r="D22" s="66">
        <v>0</v>
      </c>
      <c r="E22" s="192"/>
      <c r="F22" s="193"/>
      <c r="G22" s="24"/>
      <c r="H22" s="24"/>
      <c r="I22" s="24"/>
      <c r="J22" s="24"/>
    </row>
    <row r="23" spans="2:10" ht="14.25" customHeight="1" thickBot="1">
      <c r="B23" s="108" t="s">
        <v>1</v>
      </c>
      <c r="C23" s="63">
        <v>0</v>
      </c>
      <c r="D23" s="66">
        <v>0</v>
      </c>
      <c r="E23" s="194"/>
      <c r="F23" s="195"/>
      <c r="G23" s="24"/>
      <c r="H23" s="24"/>
      <c r="I23" s="24"/>
      <c r="J23" s="24"/>
    </row>
    <row r="24" spans="2:10" ht="14.25" customHeight="1" thickBot="1">
      <c r="B24" s="108" t="s">
        <v>2</v>
      </c>
      <c r="C24" s="63">
        <v>0</v>
      </c>
      <c r="D24" s="67">
        <v>0</v>
      </c>
      <c r="E24" s="196"/>
      <c r="F24" s="197"/>
      <c r="G24" s="24"/>
      <c r="H24" s="24"/>
      <c r="I24" s="24"/>
      <c r="J24" s="24"/>
    </row>
    <row r="25" spans="2:10" ht="23.25" customHeight="1" thickBot="1">
      <c r="B25" s="92" t="s">
        <v>14</v>
      </c>
      <c r="C25" s="63">
        <v>0</v>
      </c>
      <c r="D25" s="198"/>
      <c r="E25" s="199"/>
      <c r="F25" s="200"/>
      <c r="G25" s="24"/>
      <c r="H25" s="24"/>
      <c r="I25" s="24"/>
      <c r="J25" s="24"/>
    </row>
    <row r="26" spans="2:10" ht="14.25" customHeight="1" thickBot="1">
      <c r="B26" s="214" t="s">
        <v>19</v>
      </c>
      <c r="C26" s="215"/>
      <c r="D26" s="216"/>
      <c r="E26" s="188">
        <f>SUM(C18*D18)+(C19*D19)+(C20*D20)+(C22*D22)+(C23*D23)+(C24*D24)</f>
        <v>0</v>
      </c>
      <c r="F26" s="189"/>
      <c r="G26" s="24"/>
      <c r="H26" s="24"/>
      <c r="I26" s="24"/>
      <c r="J26" s="24"/>
    </row>
    <row r="27" spans="2:10" ht="14.25" customHeight="1" thickBot="1">
      <c r="B27" s="214" t="s">
        <v>123</v>
      </c>
      <c r="C27" s="215"/>
      <c r="D27" s="230"/>
      <c r="E27" s="188">
        <f>SUM(C18*E18)+(C19*E19)+(C20*E20)</f>
        <v>0</v>
      </c>
      <c r="F27" s="189"/>
      <c r="G27" s="24"/>
      <c r="H27" s="24"/>
      <c r="I27" s="24"/>
      <c r="J27" s="24"/>
    </row>
    <row r="28" spans="2:10" ht="19.5" customHeight="1" thickBot="1">
      <c r="B28" s="231" t="s">
        <v>124</v>
      </c>
      <c r="C28" s="232"/>
      <c r="D28" s="233"/>
      <c r="E28" s="208">
        <f>(E27*C25)+E26</f>
        <v>0</v>
      </c>
      <c r="F28" s="209"/>
      <c r="G28" s="24"/>
      <c r="H28" s="24"/>
      <c r="I28" s="24"/>
      <c r="J28" s="24"/>
    </row>
    <row r="29" spans="2:10" ht="14.25" customHeight="1" thickBot="1">
      <c r="B29" s="24"/>
      <c r="C29" s="24"/>
      <c r="D29" s="24"/>
      <c r="E29" s="24"/>
      <c r="F29" s="24"/>
      <c r="G29" s="24"/>
      <c r="H29" s="24"/>
      <c r="I29" s="24"/>
      <c r="J29" s="24"/>
    </row>
    <row r="30" spans="2:10" ht="28.15" customHeight="1" thickBot="1">
      <c r="B30" s="105" t="s">
        <v>139</v>
      </c>
      <c r="C30" s="106" t="s">
        <v>82</v>
      </c>
      <c r="D30" s="111" t="s">
        <v>83</v>
      </c>
      <c r="E30" s="201" t="s">
        <v>112</v>
      </c>
      <c r="F30" s="202"/>
      <c r="G30" s="24"/>
      <c r="H30" s="24"/>
      <c r="I30" s="24"/>
      <c r="J30" s="24"/>
    </row>
    <row r="31" spans="2:10" ht="14.25" customHeight="1" thickBot="1">
      <c r="B31" s="112" t="s">
        <v>4</v>
      </c>
      <c r="C31" s="63">
        <v>0</v>
      </c>
      <c r="D31" s="71">
        <v>0</v>
      </c>
      <c r="E31" s="190">
        <f>C31*D31</f>
        <v>0</v>
      </c>
      <c r="F31" s="191"/>
      <c r="G31" s="24"/>
      <c r="H31" s="24"/>
      <c r="I31" s="24"/>
      <c r="J31" s="24"/>
    </row>
    <row r="32" spans="2:10" ht="15" thickBot="1">
      <c r="B32" s="112" t="s">
        <v>5</v>
      </c>
      <c r="C32" s="63">
        <v>0</v>
      </c>
      <c r="D32" s="66">
        <v>0</v>
      </c>
      <c r="E32" s="190">
        <f t="shared" ref="E32:E40" si="1">C32*D32</f>
        <v>0</v>
      </c>
      <c r="F32" s="191"/>
      <c r="G32" s="24"/>
      <c r="H32" s="24"/>
      <c r="I32" s="24"/>
      <c r="J32" s="24"/>
    </row>
    <row r="33" spans="2:10" ht="14.25" customHeight="1" thickBot="1">
      <c r="B33" s="112" t="s">
        <v>6</v>
      </c>
      <c r="C33" s="63">
        <v>0</v>
      </c>
      <c r="D33" s="66">
        <v>0</v>
      </c>
      <c r="E33" s="190">
        <f t="shared" si="1"/>
        <v>0</v>
      </c>
      <c r="F33" s="191"/>
      <c r="G33" s="24"/>
      <c r="H33" s="24"/>
      <c r="I33" s="24"/>
      <c r="J33" s="24"/>
    </row>
    <row r="34" spans="2:10" ht="14.25" customHeight="1" thickBot="1">
      <c r="B34" s="112" t="s">
        <v>7</v>
      </c>
      <c r="C34" s="63">
        <v>0</v>
      </c>
      <c r="D34" s="66">
        <v>0</v>
      </c>
      <c r="E34" s="190">
        <f t="shared" si="1"/>
        <v>0</v>
      </c>
      <c r="F34" s="191"/>
      <c r="G34" s="24"/>
      <c r="H34" s="24"/>
      <c r="I34" s="24"/>
      <c r="J34" s="24"/>
    </row>
    <row r="35" spans="2:10" ht="14.25" customHeight="1" thickBot="1">
      <c r="B35" s="112" t="s">
        <v>8</v>
      </c>
      <c r="C35" s="63">
        <v>0</v>
      </c>
      <c r="D35" s="66">
        <v>0</v>
      </c>
      <c r="E35" s="190">
        <f t="shared" si="1"/>
        <v>0</v>
      </c>
      <c r="F35" s="191"/>
      <c r="G35" s="24"/>
      <c r="H35" s="24"/>
      <c r="I35" s="24"/>
      <c r="J35" s="24"/>
    </row>
    <row r="36" spans="2:10" ht="15" thickBot="1">
      <c r="B36" s="112" t="s">
        <v>9</v>
      </c>
      <c r="C36" s="63">
        <v>0</v>
      </c>
      <c r="D36" s="66">
        <v>0</v>
      </c>
      <c r="E36" s="190">
        <f t="shared" si="1"/>
        <v>0</v>
      </c>
      <c r="F36" s="191"/>
      <c r="G36" s="24"/>
      <c r="H36" s="24"/>
      <c r="I36" s="24"/>
      <c r="J36" s="24"/>
    </row>
    <row r="37" spans="2:10" ht="15" thickBot="1">
      <c r="B37" s="112" t="s">
        <v>85</v>
      </c>
      <c r="C37" s="63">
        <v>0</v>
      </c>
      <c r="D37" s="66">
        <v>0</v>
      </c>
      <c r="E37" s="190">
        <f t="shared" si="1"/>
        <v>0</v>
      </c>
      <c r="F37" s="191"/>
      <c r="G37" s="24"/>
      <c r="H37" s="24"/>
      <c r="I37" s="24"/>
      <c r="J37" s="24"/>
    </row>
    <row r="38" spans="2:10" ht="14.25" customHeight="1" thickBot="1">
      <c r="B38" s="112" t="s">
        <v>10</v>
      </c>
      <c r="C38" s="63">
        <v>0</v>
      </c>
      <c r="D38" s="66">
        <v>0</v>
      </c>
      <c r="E38" s="190">
        <f t="shared" si="1"/>
        <v>0</v>
      </c>
      <c r="F38" s="191"/>
      <c r="G38" s="24"/>
      <c r="H38" s="24"/>
      <c r="I38" s="24"/>
      <c r="J38" s="24"/>
    </row>
    <row r="39" spans="2:10" ht="14.25" customHeight="1" thickBot="1">
      <c r="B39" s="113" t="s">
        <v>20</v>
      </c>
      <c r="C39" s="63">
        <v>0</v>
      </c>
      <c r="D39" s="91">
        <v>0</v>
      </c>
      <c r="E39" s="190">
        <f t="shared" ref="E39" si="2">C39*D39</f>
        <v>0</v>
      </c>
      <c r="F39" s="191"/>
      <c r="G39" s="24"/>
      <c r="H39" s="24"/>
      <c r="I39" s="24"/>
      <c r="J39" s="24"/>
    </row>
    <row r="40" spans="2:10" ht="15" thickBot="1">
      <c r="B40" s="113" t="s">
        <v>117</v>
      </c>
      <c r="C40" s="65">
        <v>0</v>
      </c>
      <c r="D40" s="66">
        <v>0</v>
      </c>
      <c r="E40" s="190">
        <f t="shared" si="1"/>
        <v>0</v>
      </c>
      <c r="F40" s="191"/>
      <c r="G40" s="24"/>
      <c r="H40" s="24"/>
      <c r="I40" s="24"/>
      <c r="J40" s="24"/>
    </row>
    <row r="41" spans="2:10" ht="19.5" customHeight="1" thickBot="1">
      <c r="B41" s="206" t="s">
        <v>86</v>
      </c>
      <c r="C41" s="207"/>
      <c r="D41" s="114"/>
      <c r="E41" s="208">
        <f>SUM(E31:E40)</f>
        <v>0</v>
      </c>
      <c r="F41" s="209"/>
    </row>
    <row r="42" spans="2:10" ht="15" thickBot="1">
      <c r="B42" s="24"/>
      <c r="C42" s="24"/>
      <c r="D42" s="24"/>
      <c r="E42" s="24"/>
    </row>
    <row r="43" spans="2:10" ht="52.5" thickBot="1">
      <c r="B43" s="105" t="s">
        <v>96</v>
      </c>
      <c r="C43" s="106" t="s">
        <v>95</v>
      </c>
      <c r="D43" s="106" t="s">
        <v>140</v>
      </c>
      <c r="E43" s="106" t="s">
        <v>84</v>
      </c>
      <c r="F43" s="106" t="s">
        <v>116</v>
      </c>
    </row>
    <row r="44" spans="2:10" ht="15" thickBot="1">
      <c r="B44" s="112" t="s">
        <v>11</v>
      </c>
      <c r="C44" s="63">
        <v>0</v>
      </c>
      <c r="D44" s="69">
        <v>0</v>
      </c>
      <c r="E44" s="69">
        <v>0</v>
      </c>
      <c r="F44" s="116">
        <f>E44*D44</f>
        <v>0</v>
      </c>
    </row>
    <row r="45" spans="2:10" ht="19.5" customHeight="1">
      <c r="B45" s="206" t="s">
        <v>98</v>
      </c>
      <c r="C45" s="222"/>
      <c r="D45" s="207"/>
      <c r="E45" s="114"/>
      <c r="F45" s="114">
        <f>SUM(F44)</f>
        <v>0</v>
      </c>
    </row>
    <row r="46" spans="2:10" customFormat="1" ht="15" thickBot="1"/>
    <row r="47" spans="2:10" ht="65.5" thickBot="1">
      <c r="B47" s="105" t="s">
        <v>97</v>
      </c>
      <c r="C47" s="106" t="s">
        <v>99</v>
      </c>
      <c r="D47" s="106" t="s">
        <v>84</v>
      </c>
      <c r="E47" s="115"/>
      <c r="F47" s="115" t="s">
        <v>116</v>
      </c>
    </row>
    <row r="48" spans="2:10" ht="15" thickBot="1">
      <c r="B48" s="112" t="s">
        <v>103</v>
      </c>
      <c r="C48" s="63">
        <v>0</v>
      </c>
      <c r="D48" s="69">
        <v>0</v>
      </c>
      <c r="E48" s="190">
        <f>D48*C48</f>
        <v>0</v>
      </c>
      <c r="F48" s="191"/>
    </row>
    <row r="49" spans="2:10" ht="19.5" customHeight="1">
      <c r="B49" s="206" t="s">
        <v>113</v>
      </c>
      <c r="C49" s="222"/>
      <c r="D49" s="207"/>
      <c r="E49" s="226">
        <f>SUM(E48)</f>
        <v>0</v>
      </c>
      <c r="F49" s="227"/>
    </row>
    <row r="50" spans="2:10" customFormat="1" ht="15" thickBot="1"/>
    <row r="51" spans="2:10" ht="52.5" thickBot="1">
      <c r="B51" s="105" t="s">
        <v>12</v>
      </c>
      <c r="C51" s="106" t="s">
        <v>89</v>
      </c>
      <c r="D51" s="106" t="s">
        <v>107</v>
      </c>
      <c r="E51" s="115"/>
      <c r="F51" s="115" t="s">
        <v>116</v>
      </c>
    </row>
    <row r="52" spans="2:10" ht="15" thickBot="1">
      <c r="B52" s="108" t="s">
        <v>87</v>
      </c>
      <c r="C52" s="63">
        <v>0</v>
      </c>
      <c r="D52" s="66">
        <v>0</v>
      </c>
      <c r="E52" s="190">
        <f>C52*D52</f>
        <v>0</v>
      </c>
      <c r="F52" s="191"/>
    </row>
    <row r="53" spans="2:10" ht="15" thickBot="1">
      <c r="B53" s="108" t="s">
        <v>88</v>
      </c>
      <c r="C53" s="63">
        <v>0</v>
      </c>
      <c r="D53" s="67">
        <v>0</v>
      </c>
      <c r="E53" s="190">
        <f>C53*D53</f>
        <v>0</v>
      </c>
      <c r="F53" s="191"/>
    </row>
    <row r="54" spans="2:10" ht="23.25" customHeight="1" thickBot="1">
      <c r="B54" s="30" t="s">
        <v>14</v>
      </c>
      <c r="C54" s="63">
        <v>0</v>
      </c>
      <c r="D54" s="217"/>
      <c r="E54" s="218"/>
      <c r="F54" s="219"/>
      <c r="G54" s="24"/>
      <c r="H54" s="24"/>
      <c r="I54" s="24"/>
      <c r="J54" s="24"/>
    </row>
    <row r="55" spans="2:10" ht="19.5" customHeight="1">
      <c r="B55" s="206" t="s">
        <v>90</v>
      </c>
      <c r="C55" s="222"/>
      <c r="D55" s="223"/>
      <c r="E55" s="224">
        <f>SUM(E52:E53)*C54</f>
        <v>0</v>
      </c>
      <c r="F55" s="225"/>
    </row>
    <row r="56" spans="2:10" customFormat="1" ht="15" thickBot="1"/>
    <row r="57" spans="2:10" ht="104.5" thickBot="1">
      <c r="B57" s="105" t="s">
        <v>91</v>
      </c>
      <c r="C57" s="106" t="s">
        <v>100</v>
      </c>
      <c r="D57" s="106" t="s">
        <v>101</v>
      </c>
      <c r="E57" s="106" t="s">
        <v>108</v>
      </c>
      <c r="F57" s="106" t="s">
        <v>16</v>
      </c>
    </row>
    <row r="58" spans="2:10" ht="15" thickBot="1">
      <c r="B58" s="112" t="s">
        <v>91</v>
      </c>
      <c r="C58" s="63">
        <v>0</v>
      </c>
      <c r="D58" s="69">
        <v>0</v>
      </c>
      <c r="E58" s="69">
        <v>0</v>
      </c>
      <c r="F58" s="116">
        <f>E58*D58</f>
        <v>0</v>
      </c>
    </row>
    <row r="59" spans="2:10" ht="19.5" customHeight="1">
      <c r="B59" s="206" t="s">
        <v>115</v>
      </c>
      <c r="C59" s="222"/>
      <c r="D59" s="207"/>
      <c r="E59" s="114"/>
      <c r="F59" s="114">
        <f>SUM(F58)</f>
        <v>0</v>
      </c>
    </row>
    <row r="60" spans="2:10" ht="15" thickBot="1">
      <c r="B60" s="24"/>
      <c r="C60" s="24"/>
      <c r="D60" s="24"/>
      <c r="E60" s="24"/>
    </row>
    <row r="61" spans="2:10" ht="39.5" thickBot="1">
      <c r="B61" s="110" t="s">
        <v>92</v>
      </c>
      <c r="C61" s="117"/>
      <c r="D61" s="106" t="s">
        <v>102</v>
      </c>
      <c r="E61" s="201" t="s">
        <v>16</v>
      </c>
      <c r="F61" s="202"/>
    </row>
    <row r="62" spans="2:10" ht="15" thickBot="1">
      <c r="B62" s="118" t="s">
        <v>94</v>
      </c>
      <c r="C62" s="70"/>
      <c r="D62" s="66">
        <v>0</v>
      </c>
      <c r="E62" s="190">
        <f>D62</f>
        <v>0</v>
      </c>
      <c r="F62" s="191"/>
    </row>
    <row r="63" spans="2:10" ht="19.5" customHeight="1">
      <c r="B63" s="220" t="s">
        <v>93</v>
      </c>
      <c r="C63" s="221"/>
      <c r="D63" s="207"/>
      <c r="E63" s="226">
        <f>SUM(E62:E62)</f>
        <v>0</v>
      </c>
      <c r="F63" s="227"/>
    </row>
  </sheetData>
  <protectedRanges>
    <protectedRange sqref="D5:D7 D9:D11 D18:E20 D22:E24 D52:D53 D50 D62 D31:D40" name="Område1"/>
    <protectedRange sqref="H1:I1" name="Område2"/>
  </protectedRanges>
  <mergeCells count="56">
    <mergeCell ref="H1:I1"/>
    <mergeCell ref="B27:D27"/>
    <mergeCell ref="B28:D28"/>
    <mergeCell ref="B13:D13"/>
    <mergeCell ref="B14:D14"/>
    <mergeCell ref="B8:F8"/>
    <mergeCell ref="E9:F9"/>
    <mergeCell ref="E10:F10"/>
    <mergeCell ref="E48:F48"/>
    <mergeCell ref="E49:F49"/>
    <mergeCell ref="E52:F52"/>
    <mergeCell ref="E41:F41"/>
    <mergeCell ref="B45:D45"/>
    <mergeCell ref="E30:F30"/>
    <mergeCell ref="E31:F31"/>
    <mergeCell ref="E32:F32"/>
    <mergeCell ref="E33:F33"/>
    <mergeCell ref="E34:F34"/>
    <mergeCell ref="E35:F35"/>
    <mergeCell ref="E36:F36"/>
    <mergeCell ref="E37:F37"/>
    <mergeCell ref="E38:F38"/>
    <mergeCell ref="E53:F53"/>
    <mergeCell ref="D54:F54"/>
    <mergeCell ref="B63:D63"/>
    <mergeCell ref="B55:D55"/>
    <mergeCell ref="B49:D49"/>
    <mergeCell ref="B59:D59"/>
    <mergeCell ref="E55:F55"/>
    <mergeCell ref="E61:F61"/>
    <mergeCell ref="E62:F62"/>
    <mergeCell ref="E63:F63"/>
    <mergeCell ref="E40:F40"/>
    <mergeCell ref="B41:C41"/>
    <mergeCell ref="E13:F13"/>
    <mergeCell ref="E14:F14"/>
    <mergeCell ref="B21:F21"/>
    <mergeCell ref="E39:F39"/>
    <mergeCell ref="E16:F16"/>
    <mergeCell ref="B17:F17"/>
    <mergeCell ref="E18:F18"/>
    <mergeCell ref="E19:F19"/>
    <mergeCell ref="E20:F20"/>
    <mergeCell ref="E27:F27"/>
    <mergeCell ref="E28:F28"/>
    <mergeCell ref="B26:D26"/>
    <mergeCell ref="D25:F25"/>
    <mergeCell ref="E3:F3"/>
    <mergeCell ref="B4:F4"/>
    <mergeCell ref="E5:F5"/>
    <mergeCell ref="E6:F6"/>
    <mergeCell ref="E7:F7"/>
    <mergeCell ref="E26:F26"/>
    <mergeCell ref="E22:F24"/>
    <mergeCell ref="E11:F11"/>
    <mergeCell ref="D12:F12"/>
  </mergeCells>
  <pageMargins left="0.7" right="0.7" top="1.1041666666666667" bottom="0.75" header="0.3" footer="0.3"/>
  <pageSetup paperSize="9" scale="46"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265625" defaultRowHeight="14.5"/>
  <cols>
    <col min="1" max="1" width="20.1796875" customWidth="1"/>
    <col min="3" max="3" width="19.7265625" bestFit="1" customWidth="1"/>
  </cols>
  <sheetData>
    <row r="1" spans="1:3">
      <c r="A1" s="8" t="s">
        <v>31</v>
      </c>
    </row>
    <row r="2" spans="1:3">
      <c r="A2" s="9"/>
    </row>
    <row r="3" spans="1:3">
      <c r="A3" s="9" t="s">
        <v>28</v>
      </c>
    </row>
    <row r="4" spans="1:3">
      <c r="A4" s="9" t="s">
        <v>29</v>
      </c>
    </row>
    <row r="7" spans="1:3">
      <c r="A7" s="8" t="s">
        <v>35</v>
      </c>
      <c r="C7" s="8" t="s">
        <v>35</v>
      </c>
    </row>
    <row r="8" spans="1:3">
      <c r="A8" s="41"/>
      <c r="C8" s="41"/>
    </row>
    <row r="9" spans="1:3">
      <c r="A9" s="9" t="s">
        <v>68</v>
      </c>
      <c r="C9" s="9"/>
    </row>
    <row r="10" spans="1:3">
      <c r="A10" s="9" t="s">
        <v>70</v>
      </c>
      <c r="C10" s="9" t="s">
        <v>70</v>
      </c>
    </row>
    <row r="11" spans="1:3">
      <c r="A11" s="9" t="s">
        <v>36</v>
      </c>
      <c r="C11" s="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1. Vägledning</vt:lpstr>
      <vt:lpstr>2. Avropsmall</vt:lpstr>
      <vt:lpstr>3. Svarsmall</vt:lpstr>
      <vt:lpstr>4. Prisuppgifter</vt:lpstr>
      <vt:lpstr>Rör ej</vt:lpstr>
      <vt:lpstr>Anbudsgivaren_ska_vid_avrop_kunna_inkludera_internetabonnemang_för_de_stationära_trygghetslarmen.</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Juthage Marcus</cp:lastModifiedBy>
  <cp:lastPrinted>2020-12-16T17:49:13Z</cp:lastPrinted>
  <dcterms:created xsi:type="dcterms:W3CDTF">2013-03-10T16:06:28Z</dcterms:created>
  <dcterms:modified xsi:type="dcterms:W3CDTF">2022-08-15T12:18:06Z</dcterms:modified>
</cp:coreProperties>
</file>