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pphandling\Upphandlingar\Banktjänster\Banktjänster 2018 - Kortinlösen och betalterminaler\12. Avtalsvård\Avropsstöd\"/>
    </mc:Choice>
  </mc:AlternateContent>
  <bookViews>
    <workbookView xWindow="0" yWindow="0" windowWidth="28800" windowHeight="12030" tabRatio="749"/>
  </bookViews>
  <sheets>
    <sheet name="GrundInfo" sheetId="17" r:id="rId1"/>
    <sheet name="1 Kortinlösen och betalterminal" sheetId="8" r:id="rId2"/>
    <sheet name="3.Specifika krav" sheetId="29" r:id="rId3"/>
    <sheet name="4.Sammanställning" sheetId="15" r:id="rId4"/>
    <sheet name="Takpriser" sheetId="36" state="hidden" r:id="rId5"/>
    <sheet name="Admin" sheetId="19" state="hidden" r:id="rId6"/>
  </sheets>
  <definedNames>
    <definedName name="_xlnm.Print_Area" localSheetId="1">'1 Kortinlösen och betalterminal'!$A$2:$G$36</definedName>
    <definedName name="_xlnm.Print_Area" localSheetId="2">'3.Specifika krav'!$C$1:$AV$19</definedName>
    <definedName name="_xlnm.Print_Area" localSheetId="3">'4.Sammanställning'!$C$1:$BM$113</definedName>
    <definedName name="_xlnm.Print_Area" localSheetId="0">GrundInfo!$B$1:$L$17</definedName>
    <definedName name="_xlnm.Print_Titles" localSheetId="1">'1 Kortinlösen och betalterminal'!$1:$2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29" l="1"/>
  <c r="Z48" i="29"/>
  <c r="Z47" i="29"/>
  <c r="Z46" i="29"/>
  <c r="Z45" i="29"/>
  <c r="Z44" i="29"/>
  <c r="Z43" i="29"/>
  <c r="Z42" i="29"/>
  <c r="Z41" i="29"/>
  <c r="G30" i="8" l="1"/>
  <c r="G26" i="8"/>
  <c r="G25" i="8"/>
  <c r="G24" i="8"/>
  <c r="G23" i="8"/>
  <c r="G22" i="8"/>
  <c r="G21" i="8"/>
  <c r="G20" i="8"/>
  <c r="G19" i="8"/>
  <c r="G18" i="8"/>
  <c r="G15" i="8"/>
  <c r="G14" i="8"/>
  <c r="G13" i="8"/>
  <c r="G12" i="8"/>
  <c r="G11" i="8"/>
  <c r="G10" i="8"/>
  <c r="G9" i="8"/>
  <c r="G8" i="8"/>
  <c r="X8" i="29" l="1"/>
  <c r="Z8" i="29" s="1"/>
  <c r="X9" i="29"/>
  <c r="Z9" i="29" s="1"/>
  <c r="X10" i="29"/>
  <c r="Z10" i="29" s="1"/>
  <c r="X11" i="29"/>
  <c r="Z11" i="29" s="1"/>
  <c r="X12" i="29"/>
  <c r="Z12" i="29" s="1"/>
  <c r="X13" i="29"/>
  <c r="Z13" i="29" s="1"/>
  <c r="X14" i="29"/>
  <c r="Z14" i="29" s="1"/>
  <c r="X15" i="29"/>
  <c r="Z15" i="29" s="1"/>
  <c r="X16" i="29"/>
  <c r="Z16" i="29" s="1"/>
  <c r="X17" i="29"/>
  <c r="Z17" i="29" s="1"/>
  <c r="X18" i="29"/>
  <c r="Z18" i="29" s="1"/>
  <c r="X19" i="29"/>
  <c r="Z19" i="29" s="1"/>
  <c r="X6" i="29"/>
  <c r="X7" i="29"/>
  <c r="Z7" i="29" s="1"/>
  <c r="AA6" i="29" l="1"/>
  <c r="Z6" i="29"/>
  <c r="Z2" i="29" s="1"/>
  <c r="G7" i="15" s="1"/>
  <c r="AA19" i="29"/>
  <c r="AA18" i="29"/>
  <c r="AA17" i="29"/>
  <c r="AA16" i="29"/>
  <c r="AA15" i="29"/>
  <c r="AA14" i="29"/>
  <c r="AA13" i="29"/>
  <c r="AA12" i="29"/>
  <c r="AA11" i="29"/>
  <c r="AA10" i="29"/>
  <c r="AA9" i="29"/>
  <c r="AA8" i="29"/>
  <c r="AA7" i="29" l="1"/>
  <c r="AA2" i="29" s="1"/>
  <c r="G9" i="15" l="1"/>
  <c r="G33" i="8"/>
  <c r="G5" i="15" l="1"/>
  <c r="G11" i="15" s="1"/>
</calcChain>
</file>

<file path=xl/sharedStrings.xml><?xml version="1.0" encoding="utf-8"?>
<sst xmlns="http://schemas.openxmlformats.org/spreadsheetml/2006/main" count="866" uniqueCount="507">
  <si>
    <t>Pris för eventuell årskostnad för erbjuden service och tillgänglighet</t>
  </si>
  <si>
    <t>Anbudsgivarens ev. kommentar/beskrivning</t>
  </si>
  <si>
    <t>Totalsumma som kommer att användas vid anbudsutvärderingen</t>
  </si>
  <si>
    <t>Total anbudssumma</t>
  </si>
  <si>
    <t>Antal transaktioner</t>
  </si>
  <si>
    <t xml:space="preserve">Antal </t>
  </si>
  <si>
    <t>SEK</t>
  </si>
  <si>
    <t>EUR</t>
  </si>
  <si>
    <t>DKK</t>
  </si>
  <si>
    <t>GBP</t>
  </si>
  <si>
    <t>USD</t>
  </si>
  <si>
    <t>Halvårsvis</t>
  </si>
  <si>
    <t xml:space="preserve">Kvartalsvis </t>
  </si>
  <si>
    <t>Månadsvis</t>
  </si>
  <si>
    <t>Årsvis</t>
  </si>
  <si>
    <t>30/360</t>
  </si>
  <si>
    <t>Act/360</t>
  </si>
  <si>
    <t>Act/365</t>
  </si>
  <si>
    <t>Act/Act</t>
  </si>
  <si>
    <t>Fullt genomslag</t>
  </si>
  <si>
    <t>Räntegolv</t>
  </si>
  <si>
    <t>Stiborgolv</t>
  </si>
  <si>
    <t>Nordea</t>
  </si>
  <si>
    <t>Swedbank</t>
  </si>
  <si>
    <t>1 - Kontaktuppgifter</t>
  </si>
  <si>
    <t>Diarienummer eller motsvarande</t>
  </si>
  <si>
    <t>Kontaktperson</t>
  </si>
  <si>
    <t>Telefon</t>
  </si>
  <si>
    <t>E-post</t>
  </si>
  <si>
    <t>Adress</t>
  </si>
  <si>
    <t>2 - Förutsättningar</t>
  </si>
  <si>
    <t>Sista dag för frågor och svar</t>
  </si>
  <si>
    <t>Avtalstid från</t>
  </si>
  <si>
    <t/>
  </si>
  <si>
    <t xml:space="preserve">1.1 Service/tillgänglighet </t>
  </si>
  <si>
    <t xml:space="preserve">1.2 Räntevillkor </t>
  </si>
  <si>
    <t xml:space="preserve">1.3 Valuteringskrav </t>
  </si>
  <si>
    <t xml:space="preserve">1.5.1 Lönespecifikation i pappersformat </t>
  </si>
  <si>
    <t>Kategori</t>
  </si>
  <si>
    <t>Kravlistor</t>
  </si>
  <si>
    <t>Krav</t>
  </si>
  <si>
    <t xml:space="preserve">1.4 Bidragsutbetalningar </t>
  </si>
  <si>
    <t xml:space="preserve">Tillgänglighet samt support efter kontorstid  </t>
  </si>
  <si>
    <t xml:space="preserve">Servicenivå för betalningsförmedling </t>
  </si>
  <si>
    <t xml:space="preserve">Servicenivå för löneförmedling </t>
  </si>
  <si>
    <t xml:space="preserve">Kundteam och specialistfunktioner.  </t>
  </si>
  <si>
    <t xml:space="preserve">Möjligheter/initiativ för effektivisering av UMs funktioner/arbetssätt. </t>
  </si>
  <si>
    <t xml:space="preserve">Tillämpa förmånsvalutering på alla bankgiroinbetalningar vilket innebär att ränta räknas på det insatta beloppet redan fr.o.m. bokföringsdagen. </t>
  </si>
  <si>
    <t xml:space="preserve">Erbjuda att bokföringsdag och valutadag är samma dag för ankommande betalningar. </t>
  </si>
  <si>
    <t xml:space="preserve">Valutera lönelikviden från UMs konto bankdagen före löneutbetalning. </t>
  </si>
  <si>
    <t xml:space="preserve">Belasta UMs konto samma dag som löneutbetalning ska ske, dvs lönelikvid valuteras samma dag.  </t>
  </si>
  <si>
    <t>Valutera avgående elektroniska betalningar via girosystem (bankgiro eller plusgiro) samma dag.</t>
  </si>
  <si>
    <t xml:space="preserve">Leverantören ska/bör kunna generera och distribuera lönespecifikationer i pappersformat </t>
  </si>
  <si>
    <t>Ränteberäkningsvillkor</t>
  </si>
  <si>
    <t>Kategorier</t>
  </si>
  <si>
    <t>Saknas data</t>
  </si>
  <si>
    <t>1.6 Finansiella tjänster</t>
  </si>
  <si>
    <t>1.7 Resekonto</t>
  </si>
  <si>
    <t>1.8 Pris</t>
  </si>
  <si>
    <t>2.1 Service/tillgänglighet</t>
  </si>
  <si>
    <t xml:space="preserve">Räntebas  </t>
  </si>
  <si>
    <t>Räntekonvention</t>
  </si>
  <si>
    <t>Kreditavgift</t>
  </si>
  <si>
    <t xml:space="preserve">Inlåningsavgift </t>
  </si>
  <si>
    <t xml:space="preserve">Det ska/bör vara möjligt för löntagare/förtroendevald att kunna välja att få en lönespecifikation i pappersformat. </t>
  </si>
  <si>
    <t xml:space="preserve">Lönespecifikation i pappersformat ska/bör vara löntagaren tillhanda dagen innan lönen utbetalas. </t>
  </si>
  <si>
    <t>Leverantören ska/bör kunna generera och distribuera kontrolluppgifter i pappersformat.</t>
  </si>
  <si>
    <t>Leverantören ska/bör kunna generera kontoutdrag eller annan betalningsstatistik i pappersformat.</t>
  </si>
  <si>
    <t>Leverantören ska/bör erbjuda en tjänst för utbetalningar till mottagare avseende ekonomiskt bidrag såsom t ex försörjningsstöd, där Leverantören svarar för registerhållning av uppgifter om mottagarkonton.</t>
  </si>
  <si>
    <t>tjänsten ska/bör omfatta elektronisk (filöverförd) betalning direkt till Leverantören för kontoinsättning på bankkonto eller gironummer.</t>
  </si>
  <si>
    <t>Tjänsten ska/bör därutöver omfatta att banken ger information till mottagare för vilka information om mottagarens kontonummer saknas, hur mottagaren kan anmäla sitt kontonummer.</t>
  </si>
  <si>
    <t>Leverantören ska/bör ge möjlighet för UM att utöka kredit under avtalstiden.</t>
  </si>
  <si>
    <t>Konton under ett visst toppkonto att ska/bör hämta samma räntevillkor som gäller för toppkontot. Detta innebär att vid en ränteändring på toppkonto uppdateras räntevillkor automatiskt på alla underliggande konton.</t>
  </si>
  <si>
    <t>Leverantören ska/bör erbjuda UM en "intra-day-limit" eller motsvarande vid transaktioner i utländsk valuta med inkommande och avgående flöden samma dag.</t>
  </si>
  <si>
    <t>flödena ska/bör kunna mötas samma valutadag</t>
  </si>
  <si>
    <t>Leverantören ska/bör erbjuda resekonto.</t>
  </si>
  <si>
    <t>Resekontot ska/bör kunna disponeras/belastas av fler än en användare inom respektive juridisk person inom UM.</t>
  </si>
  <si>
    <t>Fakturering av köp som belastas resekonto ska/bör kunna ske månadsvis.</t>
  </si>
  <si>
    <t>Resekontot ska vara anslutet till/kompatibelt med mest förekommande bokningssystem för resor, s.k Global Distribution Systems (GDS).</t>
  </si>
  <si>
    <t>1.5.2 Kontrolluppgift i pappersformat</t>
  </si>
  <si>
    <t>Val</t>
  </si>
  <si>
    <t>BörSka</t>
  </si>
  <si>
    <t>Bör</t>
  </si>
  <si>
    <t>Ska</t>
  </si>
  <si>
    <t>1.5.3 Kontoutdrag eller annan betalningsstatistik på papper</t>
  </si>
  <si>
    <t>Ja</t>
  </si>
  <si>
    <t>Nej</t>
  </si>
  <si>
    <t>Valutor</t>
  </si>
  <si>
    <t>Ange priser exklusive moms pris per enhet</t>
  </si>
  <si>
    <t>Utvärdering</t>
  </si>
  <si>
    <t>Årliga kostnader</t>
  </si>
  <si>
    <t>Krav / Utförande</t>
  </si>
  <si>
    <t>Kravet Uppfylls</t>
  </si>
  <si>
    <t>Verifikat</t>
  </si>
  <si>
    <t>Kommentar Leverantör</t>
  </si>
  <si>
    <t>Krav-kommentar</t>
  </si>
  <si>
    <t>Uppfylls Ej</t>
  </si>
  <si>
    <t>Beställar kontroll</t>
  </si>
  <si>
    <t>Möjliga abdrag</t>
  </si>
  <si>
    <t>Högsta möjliga pris-avdrag</t>
  </si>
  <si>
    <t>Möjlig förlängning till</t>
  </si>
  <si>
    <t>Org-nr</t>
  </si>
  <si>
    <t>Leverantör</t>
  </si>
  <si>
    <t>Avropande myndighet</t>
  </si>
  <si>
    <t>Krav-katalogstyp</t>
  </si>
  <si>
    <t>Kommentar</t>
  </si>
  <si>
    <t>Annat valuteringskrav</t>
  </si>
  <si>
    <t xml:space="preserve">Annat service/tillgänglighet </t>
  </si>
  <si>
    <t xml:space="preserve">Annat räntevillkor </t>
  </si>
  <si>
    <t xml:space="preserve">Annat bidragsutbetalningar </t>
  </si>
  <si>
    <t xml:space="preserve">Annat lönespecifikation i pappersformat </t>
  </si>
  <si>
    <t>Annat kontrolluppgift i pappersformat</t>
  </si>
  <si>
    <t>Annat kontoutdrag eller annan betalningsstatistik på papper</t>
  </si>
  <si>
    <t>Annat finansiella tjänster</t>
  </si>
  <si>
    <t>Annat resekonto</t>
  </si>
  <si>
    <t>Annat pris</t>
  </si>
  <si>
    <t>Krav- typ*</t>
  </si>
  <si>
    <t>Kravet Uppfylls*</t>
  </si>
  <si>
    <t>Beställar Kontroll*</t>
  </si>
  <si>
    <t>Kontraktets löptid</t>
  </si>
  <si>
    <t>Sista dag för avropssvar</t>
  </si>
  <si>
    <t>Bank</t>
  </si>
  <si>
    <t>9999-9999</t>
  </si>
  <si>
    <t>8888-8888</t>
  </si>
  <si>
    <t>Anders Bankmansson</t>
  </si>
  <si>
    <t>Johan Bankmansson</t>
  </si>
  <si>
    <t>Bankmansson@nordea.qq</t>
  </si>
  <si>
    <t>Bankmansson@swedbank.qq</t>
  </si>
  <si>
    <t>Bankvägen 1</t>
  </si>
  <si>
    <t>Bankvägen 2</t>
  </si>
  <si>
    <t>NOK</t>
  </si>
  <si>
    <t>Afghan afghani</t>
  </si>
  <si>
    <t>AFN</t>
  </si>
  <si>
    <t>European euro</t>
  </si>
  <si>
    <t>Albanian lek</t>
  </si>
  <si>
    <t>ALL</t>
  </si>
  <si>
    <t>Algerian dinar</t>
  </si>
  <si>
    <t>DZD</t>
  </si>
  <si>
    <t>United States dollar</t>
  </si>
  <si>
    <t>Angolan kwanza</t>
  </si>
  <si>
    <t>AOA</t>
  </si>
  <si>
    <t>East Caribbean dollar</t>
  </si>
  <si>
    <t>XCD</t>
  </si>
  <si>
    <t>Argentine peso</t>
  </si>
  <si>
    <t>ARS</t>
  </si>
  <si>
    <t>Armenian dram</t>
  </si>
  <si>
    <t>AMD</t>
  </si>
  <si>
    <t>Aruban florin</t>
  </si>
  <si>
    <t>AWG</t>
  </si>
  <si>
    <t>Saint Helena pound</t>
  </si>
  <si>
    <t>SHP</t>
  </si>
  <si>
    <t>Australian dollar</t>
  </si>
  <si>
    <t>AUD</t>
  </si>
  <si>
    <t>Azerbaijan manat</t>
  </si>
  <si>
    <t>AZN</t>
  </si>
  <si>
    <t>Bahamian dollar</t>
  </si>
  <si>
    <t>BSD</t>
  </si>
  <si>
    <t>Bahraini dinar</t>
  </si>
  <si>
    <t>BHD</t>
  </si>
  <si>
    <t>Bangladeshi taka</t>
  </si>
  <si>
    <t>BDT</t>
  </si>
  <si>
    <t>Barbadian dollar</t>
  </si>
  <si>
    <t>BBD</t>
  </si>
  <si>
    <t>Belarusian ruble</t>
  </si>
  <si>
    <t>BYN</t>
  </si>
  <si>
    <t>Belize dollar</t>
  </si>
  <si>
    <t>BZD</t>
  </si>
  <si>
    <t>West African CFA franc</t>
  </si>
  <si>
    <t>XOF</t>
  </si>
  <si>
    <t>Bermudian dollar</t>
  </si>
  <si>
    <t>BMD</t>
  </si>
  <si>
    <t>Bhutanese ngultrum</t>
  </si>
  <si>
    <t>BTN</t>
  </si>
  <si>
    <t>Bolivian boliviano</t>
  </si>
  <si>
    <t>BOB</t>
  </si>
  <si>
    <t>Bosnia and Herzegovina convertible mark</t>
  </si>
  <si>
    <t>BAM</t>
  </si>
  <si>
    <t>Botswana pula</t>
  </si>
  <si>
    <t>BWP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</si>
  <si>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</si>
  <si>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</si>
  <si>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</si>
  <si>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</si>
  <si>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</si>
  <si>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</si>
  <si>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</si>
  <si>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</si>
  <si>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Cape Verdean escudo</t>
  </si>
  <si>
    <t>CVE</t>
  </si>
  <si>
    <t>Cambodian riel</t>
  </si>
  <si>
    <t>KHR</t>
  </si>
  <si>
    <t>Central African CFA franc</t>
  </si>
  <si>
    <t>XAF</t>
  </si>
  <si>
    <t>Canadian dollar</t>
  </si>
  <si>
    <t>CAD</t>
  </si>
  <si>
    <t>Cayman Islands dollar</t>
  </si>
  <si>
    <t>KYD</t>
  </si>
  <si>
    <t>New Zealand dollar</t>
  </si>
  <si>
    <t>NZD</t>
  </si>
  <si>
    <t>Chilean peso</t>
  </si>
  <si>
    <t>CLP</t>
  </si>
  <si>
    <t>Chinese Yuan Renminbi</t>
  </si>
  <si>
    <t>CNY</t>
  </si>
  <si>
    <t>Colombian peso</t>
  </si>
  <si>
    <t>COP</t>
  </si>
  <si>
    <t>Comorian franc</t>
  </si>
  <si>
    <t>KMF</t>
  </si>
  <si>
    <t>Congolese franc</t>
  </si>
  <si>
    <t>CDF</t>
  </si>
  <si>
    <t>Cook Islands dollar</t>
  </si>
  <si>
    <t>none</t>
  </si>
  <si>
    <t>Costa Rican colon</t>
  </si>
  <si>
    <t>CRC</t>
  </si>
  <si>
    <t>Croatian kuna</t>
  </si>
  <si>
    <t>HRK</t>
  </si>
  <si>
    <t>Cuban peso</t>
  </si>
  <si>
    <t>CUP</t>
  </si>
  <si>
    <t>Netherlands Antillean guilder</t>
  </si>
  <si>
    <t>ANG</t>
  </si>
  <si>
    <t>Czech koruna</t>
  </si>
  <si>
    <t>CZK</t>
  </si>
  <si>
    <t>Danish krone</t>
  </si>
  <si>
    <t>Djiboutian franc</t>
  </si>
  <si>
    <t>DJF</t>
  </si>
  <si>
    <t>Dominican peso</t>
  </si>
  <si>
    <t>DOP</t>
  </si>
  <si>
    <t>Egyptian pound</t>
  </si>
  <si>
    <t>EGP</t>
  </si>
  <si>
    <t>Eritrean nakfa</t>
  </si>
  <si>
    <t>ERN</t>
  </si>
  <si>
    <t>Swazi lilangeni</t>
  </si>
  <si>
    <t>SZL</t>
  </si>
  <si>
    <t>Ethiopian birr</t>
  </si>
  <si>
    <t>ETB</t>
  </si>
  <si>
    <t>Falkland Islands pound</t>
  </si>
  <si>
    <t>FKP</t>
  </si>
  <si>
    <t>Faroese krona</t>
  </si>
  <si>
    <t>Fijian dollar</t>
  </si>
  <si>
    <t>FJD</t>
  </si>
  <si>
    <t>CFP franc</t>
  </si>
  <si>
    <t>XPF</t>
  </si>
  <si>
    <t>Gambian dalasi</t>
  </si>
  <si>
    <t>GMD</t>
  </si>
  <si>
    <t>Georgian lari</t>
  </si>
  <si>
    <t>GEL</t>
  </si>
  <si>
    <t>Ghanaian cedi</t>
  </si>
  <si>
    <t>GHS</t>
  </si>
  <si>
    <t>Gibraltar pound</t>
  </si>
  <si>
    <t>GIP</t>
  </si>
  <si>
    <t>Guatemalan quetzal</t>
  </si>
  <si>
    <t>GTQ</t>
  </si>
  <si>
    <t>Guernsey Pound</t>
  </si>
  <si>
    <t>GGP</t>
  </si>
  <si>
    <t>Guinean franc</t>
  </si>
  <si>
    <t>GNF</t>
  </si>
  <si>
    <t>Guyanese dollar</t>
  </si>
  <si>
    <t>GYD</t>
  </si>
  <si>
    <t>Haitian gourde</t>
  </si>
  <si>
    <t>HTG</t>
  </si>
  <si>
    <t>Honduran lempira</t>
  </si>
  <si>
    <t>HNL</t>
  </si>
  <si>
    <t>Hong Kong dollar</t>
  </si>
  <si>
    <t>HKD</t>
  </si>
  <si>
    <t>Hungarian forint</t>
  </si>
  <si>
    <t>HUF</t>
  </si>
  <si>
    <t>Icelandic krona</t>
  </si>
  <si>
    <t>ISK</t>
  </si>
  <si>
    <t>Indian rupee</t>
  </si>
  <si>
    <t>INR</t>
  </si>
  <si>
    <t>Indonesian rupiah</t>
  </si>
  <si>
    <t>IDR</t>
  </si>
  <si>
    <t>SDR (Special Drawing Right)</t>
  </si>
  <si>
    <t>XDR</t>
  </si>
  <si>
    <t>Iranian rial</t>
  </si>
  <si>
    <t>IRR</t>
  </si>
  <si>
    <t>Iraqi dinar</t>
  </si>
  <si>
    <t>IQD</t>
  </si>
  <si>
    <t>Manx pound</t>
  </si>
  <si>
    <t>IMP</t>
  </si>
  <si>
    <t>Israeli new shekel</t>
  </si>
  <si>
    <t>ILS</t>
  </si>
  <si>
    <t>Jamaican dollar</t>
  </si>
  <si>
    <t>JMD</t>
  </si>
  <si>
    <t>Japanese yen</t>
  </si>
  <si>
    <t>JPY</t>
  </si>
  <si>
    <t>Jersey pound</t>
  </si>
  <si>
    <t>JEP</t>
  </si>
  <si>
    <t>Jordanian dinar</t>
  </si>
  <si>
    <t>JOD</t>
  </si>
  <si>
    <t>Kazakhstani tenge</t>
  </si>
  <si>
    <t>KZT</t>
  </si>
  <si>
    <t>Kenyan shilling</t>
  </si>
  <si>
    <t>KES</t>
  </si>
  <si>
    <t>Kuwaiti dinar</t>
  </si>
  <si>
    <t>KWD</t>
  </si>
  <si>
    <t>Kyrgyzstani som</t>
  </si>
  <si>
    <t>KGS</t>
  </si>
  <si>
    <t>Lao kip</t>
  </si>
  <si>
    <t>LAK</t>
  </si>
  <si>
    <t>Lebanese pound</t>
  </si>
  <si>
    <t>LBP</t>
  </si>
  <si>
    <t>Lesotho loti</t>
  </si>
  <si>
    <t>LSL</t>
  </si>
  <si>
    <t>Liberian dollar</t>
  </si>
  <si>
    <t>LRD</t>
  </si>
  <si>
    <t>Libyan dinar</t>
  </si>
  <si>
    <t>LYD</t>
  </si>
  <si>
    <t>Swiss franc</t>
  </si>
  <si>
    <t>CHF</t>
  </si>
  <si>
    <t>Macanese pataca</t>
  </si>
  <si>
    <t>MOP</t>
  </si>
  <si>
    <t>Malagasy ariary</t>
  </si>
  <si>
    <t>MGA</t>
  </si>
  <si>
    <t>Malawian kwacha</t>
  </si>
  <si>
    <t>MWK</t>
  </si>
  <si>
    <t>Malaysian ringgit</t>
  </si>
  <si>
    <t>MYR</t>
  </si>
  <si>
    <t>Maldivian rufiyaa</t>
  </si>
  <si>
    <t>MVR</t>
  </si>
  <si>
    <t>Mauritanian ouguiya</t>
  </si>
  <si>
    <t>MRU</t>
  </si>
  <si>
    <t>Mauritian rupee</t>
  </si>
  <si>
    <t>MUR</t>
  </si>
  <si>
    <t>Mexican peso</t>
  </si>
  <si>
    <t>MXN</t>
  </si>
  <si>
    <t>Moldovan leu</t>
  </si>
  <si>
    <t>MDL</t>
  </si>
  <si>
    <t>Mongolian tugrik</t>
  </si>
  <si>
    <t>MNT</t>
  </si>
  <si>
    <t>Moroccan dirham</t>
  </si>
  <si>
    <t>MAD</t>
  </si>
  <si>
    <t>Mozambican metical</t>
  </si>
  <si>
    <t>MZN</t>
  </si>
  <si>
    <t>Myanmar kyat</t>
  </si>
  <si>
    <t>MMK</t>
  </si>
  <si>
    <t>Namibian dollar</t>
  </si>
  <si>
    <t>NAD</t>
  </si>
  <si>
    <t>Nepalese rupee</t>
  </si>
  <si>
    <t>NPR</t>
  </si>
  <si>
    <t>Nicaraguan cordoba</t>
  </si>
  <si>
    <t>NIO</t>
  </si>
  <si>
    <t>Nigerian naira</t>
  </si>
  <si>
    <t>NGN</t>
  </si>
  <si>
    <t>North Korean won</t>
  </si>
  <si>
    <t>KPW</t>
  </si>
  <si>
    <t>Macedonian denar</t>
  </si>
  <si>
    <t>MKD</t>
  </si>
  <si>
    <t>Norwegian krone</t>
  </si>
  <si>
    <t>Omani rial</t>
  </si>
  <si>
    <t>OMR</t>
  </si>
  <si>
    <t>Pakistani rupee</t>
  </si>
  <si>
    <t>PKR</t>
  </si>
  <si>
    <t>Papua New Guinean kina</t>
  </si>
  <si>
    <t>PGK</t>
  </si>
  <si>
    <t>Paraguayan guarani</t>
  </si>
  <si>
    <t>PYG</t>
  </si>
  <si>
    <t>Peruvian sol</t>
  </si>
  <si>
    <t>PEN</t>
  </si>
  <si>
    <t>Philippine peso</t>
  </si>
  <si>
    <t>PHP</t>
  </si>
  <si>
    <t>Polish zloty</t>
  </si>
  <si>
    <t>PLN</t>
  </si>
  <si>
    <t>Qatari riyal</t>
  </si>
  <si>
    <t>QAR</t>
  </si>
  <si>
    <t>Romanian leu</t>
  </si>
  <si>
    <t>RON</t>
  </si>
  <si>
    <t>Russian ruble</t>
  </si>
  <si>
    <t>RUB</t>
  </si>
  <si>
    <t>Rwandan franc</t>
  </si>
  <si>
    <t>RWF</t>
  </si>
  <si>
    <t>Samoan tala</t>
  </si>
  <si>
    <t>WST</t>
  </si>
  <si>
    <t>Sao Tome and Principe dobra</t>
  </si>
  <si>
    <t>STN</t>
  </si>
  <si>
    <t>Saudi Arabian riyal</t>
  </si>
  <si>
    <t>SAR</t>
  </si>
  <si>
    <t>Serbian dinar</t>
  </si>
  <si>
    <t>RSD</t>
  </si>
  <si>
    <t>Seychellois rupee</t>
  </si>
  <si>
    <t>SCR</t>
  </si>
  <si>
    <t>Sierra Leonean leone</t>
  </si>
  <si>
    <t>SLL</t>
  </si>
  <si>
    <t>Singapore dollar</t>
  </si>
  <si>
    <t>SGD</t>
  </si>
  <si>
    <t>Solomon Islands dollar</t>
  </si>
  <si>
    <t>SBD</t>
  </si>
  <si>
    <t>Somali shilling</t>
  </si>
  <si>
    <t>SOS</t>
  </si>
  <si>
    <t>South African rand</t>
  </si>
  <si>
    <t>ZAR</t>
  </si>
  <si>
    <t>Pound sterling</t>
  </si>
  <si>
    <t>South Korean won</t>
  </si>
  <si>
    <t>KRW</t>
  </si>
  <si>
    <t>South Sudanese pound</t>
  </si>
  <si>
    <t>SSP</t>
  </si>
  <si>
    <t>Sri Lankan rupee</t>
  </si>
  <si>
    <t>LKR</t>
  </si>
  <si>
    <t>Sudanese pound</t>
  </si>
  <si>
    <t>SDG</t>
  </si>
  <si>
    <t>Surinamese dollar</t>
  </si>
  <si>
    <t>SRD</t>
  </si>
  <si>
    <t>Swedish krona</t>
  </si>
  <si>
    <t>Syrian pound</t>
  </si>
  <si>
    <t>SYP</t>
  </si>
  <si>
    <t>New Taiwan dollar</t>
  </si>
  <si>
    <t>TWD</t>
  </si>
  <si>
    <t>Tajikistani somoni</t>
  </si>
  <si>
    <t>TJS</t>
  </si>
  <si>
    <t>Tanzanian shilling</t>
  </si>
  <si>
    <t>TZS</t>
  </si>
  <si>
    <t>Thai baht</t>
  </si>
  <si>
    <t>THB</t>
  </si>
  <si>
    <t>Tongan pa’anga</t>
  </si>
  <si>
    <t>TOP</t>
  </si>
  <si>
    <t>Trinidad and Tobago dollar</t>
  </si>
  <si>
    <t>TTD</t>
  </si>
  <si>
    <t>Tunisian dinar</t>
  </si>
  <si>
    <t>TND</t>
  </si>
  <si>
    <t>Turkish lira</t>
  </si>
  <si>
    <t>TRY</t>
  </si>
  <si>
    <t>Turkmen manat</t>
  </si>
  <si>
    <t>TMT</t>
  </si>
  <si>
    <t>Ugandan shilling</t>
  </si>
  <si>
    <t>UGX</t>
  </si>
  <si>
    <t>Ukrainian hryvnia</t>
  </si>
  <si>
    <t>UAH</t>
  </si>
  <si>
    <t>UAE dirham</t>
  </si>
  <si>
    <t>AED</t>
  </si>
  <si>
    <t>Uruguayan peso</t>
  </si>
  <si>
    <t>UYU</t>
  </si>
  <si>
    <t>Uzbekistani som</t>
  </si>
  <si>
    <t>UZS</t>
  </si>
  <si>
    <t>Vanuatu vatu</t>
  </si>
  <si>
    <t>VUV</t>
  </si>
  <si>
    <t>Venezuelan bolivar</t>
  </si>
  <si>
    <t>VES</t>
  </si>
  <si>
    <t>Vietnamese dong</t>
  </si>
  <si>
    <t>VND</t>
  </si>
  <si>
    <t>Yemeni rial</t>
  </si>
  <si>
    <t>YER</t>
  </si>
  <si>
    <t>Zambian kwacha</t>
  </si>
  <si>
    <t>ZMW</t>
  </si>
  <si>
    <t>Land</t>
  </si>
  <si>
    <t>Valuta</t>
  </si>
  <si>
    <t>Vanliga</t>
  </si>
  <si>
    <t>VECU</t>
  </si>
  <si>
    <t>Data för beräkningar</t>
  </si>
  <si>
    <t>Räntebaser</t>
  </si>
  <si>
    <t>Standardavvikelse</t>
  </si>
  <si>
    <t>Stibor</t>
  </si>
  <si>
    <t>VECI</t>
  </si>
  <si>
    <t>Innehåller negativa räntor</t>
  </si>
  <si>
    <t>NEJ</t>
  </si>
  <si>
    <t>Uppfylls Delvis</t>
  </si>
  <si>
    <t>Anbudets giltighetstid</t>
  </si>
  <si>
    <t>Uppskattad Volym vid anbudsutvärdering - per år</t>
  </si>
  <si>
    <t>Mervärdesavdrag</t>
  </si>
  <si>
    <t>Erhållet Mervärdesavdrag</t>
  </si>
  <si>
    <t>Förändringar i Utvärderingskostnader</t>
  </si>
  <si>
    <t>Bolagsnamn</t>
  </si>
  <si>
    <t>Kostnadsavdrag</t>
  </si>
  <si>
    <t>3 - Avropet omfattar även nedanstående bolag:</t>
  </si>
  <si>
    <t>OrgNr</t>
  </si>
  <si>
    <t>Beskrivning av utvärdering</t>
  </si>
  <si>
    <t>Total utvärderingskostnad</t>
  </si>
  <si>
    <t>Krav enligt kravkatalog</t>
  </si>
  <si>
    <t>Kortinlösen och betalterminaler</t>
  </si>
  <si>
    <t>1. Kortinlösen</t>
  </si>
  <si>
    <t>Pris per transaktion för inlösen av EU Debetkort</t>
  </si>
  <si>
    <t>Pris i % på transaktionsbelopp för inlösen av EU Debetkort</t>
  </si>
  <si>
    <t>Belopp</t>
  </si>
  <si>
    <t>Pris per transaktion för inlösen av EU Kreditkort</t>
  </si>
  <si>
    <t>Pris i % på transaktionsbelopp för inlösen av EU Kreditkort</t>
  </si>
  <si>
    <t>Pris i % på transaktionsbelopp för inlösen av EU Företagskort</t>
  </si>
  <si>
    <t>Pris per transaktion för inlösen av EU Företagskort</t>
  </si>
  <si>
    <t>Pris per transaktion för inlösen av Internationella kort</t>
  </si>
  <si>
    <t>Pris i % på transaktionsbelopp för inlösen av Internationella kort</t>
  </si>
  <si>
    <t>2. Betalterminaler</t>
  </si>
  <si>
    <t>Mobil fristående terminal, hyresperiod 12 månader, Pris per år</t>
  </si>
  <si>
    <t>Stationär fristående terminal, hyresperiod 36 månader, Pris per år</t>
  </si>
  <si>
    <t>Stationär fristående terminal, hyresperiod 24 månader, Pris per år</t>
  </si>
  <si>
    <t>Stationär fristående terminal, hyresperiod 12 månader, Pris per år</t>
  </si>
  <si>
    <t>Stationär kassaintegrerad terminal, Hyres period 36 månader, Pris per år</t>
  </si>
  <si>
    <t>Stationär kassaintegrerad terminal, Hyres period 24 månader, Pris per år</t>
  </si>
  <si>
    <t>Mobil fristående terminal, hyresperiod 24 månader, Pris per år</t>
  </si>
  <si>
    <t>Mobil fristående terminal, hyresperiod 36 månader, Pris per år</t>
  </si>
  <si>
    <t>3. Service, säkerhet och tillgänglighet</t>
  </si>
  <si>
    <t>Antal betalterminaler</t>
  </si>
  <si>
    <t>Avdrag utvärdering</t>
  </si>
  <si>
    <t>Nets Filial Sverige</t>
  </si>
  <si>
    <t>Stationär kassaintegrerad terminal, Hyres period 12 månader, Pris per år</t>
  </si>
  <si>
    <t>2.2 Direktbanksbetalning</t>
  </si>
  <si>
    <t>2.3 Betalterminaler</t>
  </si>
  <si>
    <t>2.4 Pris</t>
  </si>
  <si>
    <t>Tillkommande tjänster</t>
  </si>
  <si>
    <t>Typ av enhet</t>
  </si>
  <si>
    <t>Antal enhter</t>
  </si>
  <si>
    <t>Bör/Ska</t>
  </si>
  <si>
    <t>Kostnadseffekt</t>
  </si>
  <si>
    <t>Ökad utvärderingskostnad</t>
  </si>
  <si>
    <t>Prisfaktor på konkurrerande anbud</t>
  </si>
  <si>
    <t>Tjänsten erbjuds</t>
  </si>
  <si>
    <t>Kostnader per enhet om den erbjuds</t>
  </si>
  <si>
    <t>Pris Konkurrerande anbud</t>
  </si>
  <si>
    <t>Utärderingskostnadsökning</t>
  </si>
  <si>
    <t>Kostnadsökning</t>
  </si>
  <si>
    <t>Påslag utvärdering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</si>
</sst>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-* #,##0.00\ _k_r_-;\-* #,##0.00\ _k_r_-;_-* &quot;-&quot;??\ _k_r_-;_-@_-"/>
    <numFmt numFmtId="165" formatCode="#,##0\ &quot;kr&quot;"/>
    <numFmt numFmtId="166" formatCode="\+#,##0"/>
    <numFmt numFmtId="167" formatCode="_-* #,##0.0_-;\-* #,##0.0_-;_-* &quot;-&quot;_-;_-@_-"/>
    <numFmt numFmtId="168" formatCode="_-* #,##0.00_-;\-* #,##0.00_-;_-* &quot;-&quot;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8"/>
      <name val="Arial"/>
      <family val="2"/>
    </font>
    <font>
      <sz val="10"/>
      <color theme="0" tint="-0.34998626667073579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10"/>
      <color theme="0" tint="-0.14999847407452621"/>
      <name val="Arial"/>
      <family val="2"/>
    </font>
    <font>
      <sz val="9"/>
      <color theme="0" tint="-4.9989318521683403E-2"/>
      <name val="Calibri"/>
      <family val="2"/>
      <scheme val="minor"/>
    </font>
    <font>
      <b/>
      <sz val="16"/>
      <name val="Arial"/>
      <family val="2"/>
    </font>
    <font>
      <sz val="8"/>
      <color rgb="FFFF0000"/>
      <name val="Arial"/>
      <family val="2"/>
    </font>
    <font>
      <sz val="10"/>
      <color rgb="FF800000"/>
      <name val="Arial"/>
      <family val="2"/>
    </font>
    <font>
      <sz val="10"/>
      <color rgb="FF00330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9"/>
      <color rgb="FF800000"/>
      <name val="Calibri"/>
      <family val="2"/>
      <scheme val="minor"/>
    </font>
    <font>
      <sz val="9"/>
      <color rgb="FF0033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2" fillId="0" borderId="0"/>
    <xf numFmtId="0" fontId="15" fillId="8" borderId="17" applyNumberFormat="0" applyAlignment="0" applyProtection="0">
      <protection locked="0"/>
    </xf>
    <xf numFmtId="0" fontId="22" fillId="0" borderId="0"/>
    <xf numFmtId="0" fontId="1" fillId="0" borderId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3" fontId="5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3" fontId="0" fillId="0" borderId="0" xfId="0" applyNumberFormat="1" applyProtection="1"/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7" fillId="0" borderId="0" xfId="0" applyFont="1" applyFill="1" applyBorder="1" applyProtection="1"/>
    <xf numFmtId="0" fontId="6" fillId="3" borderId="0" xfId="0" applyFont="1" applyFill="1" applyProtection="1"/>
    <xf numFmtId="0" fontId="11" fillId="0" borderId="0" xfId="0" applyFont="1"/>
    <xf numFmtId="0" fontId="12" fillId="6" borderId="2" xfId="0" applyFont="1" applyFill="1" applyBorder="1"/>
    <xf numFmtId="0" fontId="13" fillId="6" borderId="11" xfId="0" applyFont="1" applyFill="1" applyBorder="1"/>
    <xf numFmtId="0" fontId="11" fillId="6" borderId="11" xfId="0" applyFont="1" applyFill="1" applyBorder="1"/>
    <xf numFmtId="0" fontId="13" fillId="0" borderId="0" xfId="0" applyFont="1"/>
    <xf numFmtId="0" fontId="11" fillId="6" borderId="3" xfId="0" applyFont="1" applyFill="1" applyBorder="1"/>
    <xf numFmtId="0" fontId="3" fillId="0" borderId="0" xfId="0" applyFont="1"/>
    <xf numFmtId="0" fontId="17" fillId="11" borderId="0" xfId="0" applyFont="1" applyFill="1"/>
    <xf numFmtId="0" fontId="0" fillId="0" borderId="0" xfId="0" applyBorder="1"/>
    <xf numFmtId="0" fontId="0" fillId="0" borderId="15" xfId="0" applyBorder="1"/>
    <xf numFmtId="0" fontId="0" fillId="0" borderId="6" xfId="0" applyBorder="1"/>
    <xf numFmtId="0" fontId="0" fillId="0" borderId="12" xfId="0" applyBorder="1"/>
    <xf numFmtId="3" fontId="5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/>
    <xf numFmtId="0" fontId="7" fillId="0" borderId="0" xfId="0" applyFont="1" applyFill="1" applyProtection="1"/>
    <xf numFmtId="3" fontId="0" fillId="0" borderId="0" xfId="0" applyNumberForma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Protection="1"/>
    <xf numFmtId="3" fontId="3" fillId="0" borderId="0" xfId="0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1" fontId="3" fillId="0" borderId="0" xfId="0" applyNumberFormat="1" applyFont="1" applyFill="1" applyBorder="1" applyAlignment="1" applyProtection="1">
      <alignment horizontal="center" vertical="top" wrapText="1"/>
    </xf>
    <xf numFmtId="41" fontId="5" fillId="0" borderId="0" xfId="0" applyNumberFormat="1" applyFont="1" applyFill="1" applyBorder="1" applyAlignment="1" applyProtection="1">
      <alignment horizontal="center" vertical="top" wrapText="1"/>
    </xf>
    <xf numFmtId="41" fontId="5" fillId="0" borderId="0" xfId="0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center" vertical="top" wrapText="1"/>
    </xf>
    <xf numFmtId="4" fontId="5" fillId="0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11" fillId="10" borderId="21" xfId="0" applyNumberFormat="1" applyFont="1" applyFill="1" applyBorder="1" applyAlignment="1" applyProtection="1">
      <alignment horizontal="left" vertical="center" wrapText="1"/>
      <protection locked="0"/>
    </xf>
    <xf numFmtId="0" fontId="11" fillId="1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41" fontId="9" fillId="0" borderId="0" xfId="0" applyNumberFormat="1" applyFont="1" applyFill="1" applyBorder="1" applyAlignment="1" applyProtection="1">
      <alignment wrapText="1"/>
    </xf>
    <xf numFmtId="4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3" fontId="0" fillId="0" borderId="0" xfId="0" applyNumberFormat="1" applyFill="1" applyAlignment="1" applyProtection="1">
      <alignment wrapText="1"/>
    </xf>
    <xf numFmtId="41" fontId="0" fillId="0" borderId="0" xfId="0" applyNumberFormat="1" applyFill="1" applyAlignment="1" applyProtection="1">
      <alignment wrapText="1"/>
    </xf>
    <xf numFmtId="4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Border="1" applyAlignment="1" applyProtection="1">
      <alignment wrapText="1"/>
    </xf>
    <xf numFmtId="41" fontId="11" fillId="7" borderId="21" xfId="0" applyNumberFormat="1" applyFont="1" applyFill="1" applyBorder="1" applyAlignment="1" applyProtection="1">
      <alignment horizontal="center" vertical="center" wrapText="1"/>
      <protection locked="0"/>
    </xf>
    <xf numFmtId="4" fontId="11" fillId="10" borderId="21" xfId="0" applyNumberFormat="1" applyFont="1" applyFill="1" applyBorder="1" applyAlignment="1" applyProtection="1">
      <alignment vertical="center" wrapText="1"/>
      <protection locked="0"/>
    </xf>
    <xf numFmtId="41" fontId="11" fillId="7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10" borderId="23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41" fontId="6" fillId="0" borderId="0" xfId="0" applyNumberFormat="1" applyFont="1" applyFill="1" applyAlignment="1" applyProtection="1">
      <alignment wrapText="1"/>
    </xf>
    <xf numFmtId="4" fontId="6" fillId="0" borderId="0" xfId="0" applyNumberFormat="1" applyFont="1" applyFill="1" applyAlignment="1" applyProtection="1">
      <alignment wrapText="1"/>
    </xf>
    <xf numFmtId="0" fontId="6" fillId="0" borderId="0" xfId="0" applyNumberFormat="1" applyFont="1" applyFill="1" applyAlignment="1" applyProtection="1">
      <alignment wrapText="1"/>
    </xf>
    <xf numFmtId="41" fontId="5" fillId="0" borderId="0" xfId="0" applyNumberFormat="1" applyFont="1" applyFill="1" applyBorder="1" applyAlignment="1" applyProtection="1">
      <alignment horizontal="right" vertical="top" wrapText="1"/>
    </xf>
    <xf numFmtId="3" fontId="0" fillId="0" borderId="0" xfId="0" applyNumberFormat="1" applyFill="1" applyAlignment="1" applyProtection="1">
      <alignment horizontal="center" wrapText="1"/>
    </xf>
    <xf numFmtId="41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center" wrapText="1"/>
    </xf>
    <xf numFmtId="3" fontId="0" fillId="0" borderId="0" xfId="0" applyNumberFormat="1" applyAlignment="1" applyProtection="1">
      <alignment wrapText="1"/>
    </xf>
    <xf numFmtId="41" fontId="0" fillId="0" borderId="0" xfId="0" applyNumberFormat="1" applyAlignment="1" applyProtection="1">
      <alignment wrapText="1"/>
    </xf>
    <xf numFmtId="3" fontId="0" fillId="0" borderId="0" xfId="0" applyNumberFormat="1" applyFill="1" applyBorder="1" applyAlignment="1" applyProtection="1">
      <alignment wrapText="1"/>
    </xf>
    <xf numFmtId="41" fontId="0" fillId="0" borderId="0" xfId="0" applyNumberFormat="1" applyFill="1" applyBorder="1" applyAlignment="1" applyProtection="1">
      <alignment wrapText="1"/>
    </xf>
    <xf numFmtId="3" fontId="4" fillId="0" borderId="0" xfId="0" applyNumberFormat="1" applyFont="1" applyAlignment="1" applyProtection="1">
      <alignment wrapText="1"/>
    </xf>
    <xf numFmtId="41" fontId="4" fillId="0" borderId="0" xfId="0" applyNumberFormat="1" applyFont="1" applyAlignment="1" applyProtection="1">
      <alignment wrapText="1"/>
    </xf>
    <xf numFmtId="0" fontId="4" fillId="0" borderId="0" xfId="0" applyNumberFormat="1" applyFont="1" applyAlignment="1" applyProtection="1">
      <alignment wrapText="1"/>
    </xf>
    <xf numFmtId="4" fontId="0" fillId="0" borderId="0" xfId="0" applyNumberForma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 wrapText="1"/>
    </xf>
    <xf numFmtId="4" fontId="0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 indent="1"/>
    </xf>
    <xf numFmtId="0" fontId="4" fillId="0" borderId="0" xfId="0" applyFont="1" applyFill="1" applyBorder="1" applyAlignment="1" applyProtection="1">
      <alignment horizontal="left" vertical="top" wrapText="1" indent="1"/>
    </xf>
    <xf numFmtId="3" fontId="0" fillId="0" borderId="0" xfId="0" applyNumberFormat="1" applyFill="1" applyAlignment="1" applyProtection="1">
      <alignment horizontal="left" wrapText="1" indent="1"/>
    </xf>
    <xf numFmtId="0" fontId="6" fillId="0" borderId="0" xfId="0" applyFont="1" applyFill="1" applyAlignment="1" applyProtection="1">
      <alignment horizontal="left" wrapText="1" indent="1"/>
    </xf>
    <xf numFmtId="0" fontId="5" fillId="0" borderId="0" xfId="0" applyFont="1" applyFill="1" applyBorder="1" applyAlignment="1" applyProtection="1">
      <alignment horizontal="left" vertical="top" wrapText="1" indent="1"/>
    </xf>
    <xf numFmtId="9" fontId="4" fillId="0" borderId="0" xfId="0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3" fontId="3" fillId="4" borderId="9" xfId="0" applyNumberFormat="1" applyFont="1" applyFill="1" applyBorder="1" applyAlignment="1" applyProtection="1">
      <alignment horizontal="center" vertical="center" wrapText="1"/>
    </xf>
    <xf numFmtId="41" fontId="3" fillId="4" borderId="9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vertical="center" wrapText="1"/>
    </xf>
    <xf numFmtId="41" fontId="9" fillId="0" borderId="0" xfId="0" applyNumberFormat="1" applyFont="1" applyFill="1" applyBorder="1" applyAlignment="1" applyProtection="1">
      <alignment horizontal="center" wrapText="1"/>
    </xf>
    <xf numFmtId="41" fontId="11" fillId="4" borderId="24" xfId="0" applyNumberFormat="1" applyFont="1" applyFill="1" applyBorder="1" applyAlignment="1" applyProtection="1">
      <alignment horizontal="center" vertical="center" wrapText="1"/>
    </xf>
    <xf numFmtId="41" fontId="11" fillId="4" borderId="25" xfId="0" applyNumberFormat="1" applyFont="1" applyFill="1" applyBorder="1" applyAlignment="1" applyProtection="1">
      <alignment horizontal="center" vertical="center" wrapText="1"/>
    </xf>
    <xf numFmtId="41" fontId="6" fillId="0" borderId="0" xfId="0" applyNumberFormat="1" applyFont="1" applyFill="1" applyAlignment="1" applyProtection="1">
      <alignment horizontal="center" wrapText="1"/>
    </xf>
    <xf numFmtId="41" fontId="7" fillId="4" borderId="10" xfId="0" applyNumberFormat="1" applyFont="1" applyFill="1" applyBorder="1" applyAlignment="1" applyProtection="1">
      <alignment horizontal="center" vertical="center" wrapText="1"/>
    </xf>
    <xf numFmtId="41" fontId="0" fillId="0" borderId="0" xfId="0" applyNumberFormat="1" applyAlignment="1" applyProtection="1">
      <alignment horizontal="center" wrapText="1"/>
    </xf>
    <xf numFmtId="41" fontId="0" fillId="0" borderId="0" xfId="0" applyNumberFormat="1" applyFill="1" applyBorder="1" applyAlignment="1" applyProtection="1">
      <alignment horizontal="center" wrapText="1"/>
    </xf>
    <xf numFmtId="41" fontId="4" fillId="0" borderId="0" xfId="0" applyNumberFormat="1" applyFont="1" applyAlignment="1" applyProtection="1">
      <alignment horizontal="center" wrapText="1"/>
    </xf>
    <xf numFmtId="0" fontId="3" fillId="0" borderId="14" xfId="0" applyFont="1" applyBorder="1"/>
    <xf numFmtId="0" fontId="3" fillId="0" borderId="15" xfId="0" applyFont="1" applyBorder="1"/>
    <xf numFmtId="4" fontId="16" fillId="6" borderId="29" xfId="5" applyNumberFormat="1" applyFont="1" applyFill="1" applyBorder="1" applyAlignment="1" applyProtection="1">
      <alignment horizontal="center" vertical="center" wrapText="1"/>
    </xf>
    <xf numFmtId="0" fontId="13" fillId="5" borderId="11" xfId="0" applyFont="1" applyFill="1" applyBorder="1"/>
    <xf numFmtId="0" fontId="11" fillId="5" borderId="11" xfId="0" applyFont="1" applyFill="1" applyBorder="1"/>
    <xf numFmtId="0" fontId="0" fillId="5" borderId="11" xfId="0" applyFill="1" applyBorder="1"/>
    <xf numFmtId="0" fontId="0" fillId="0" borderId="0" xfId="0" applyAlignment="1">
      <alignment horizontal="left" vertical="center" indent="1"/>
    </xf>
    <xf numFmtId="0" fontId="12" fillId="5" borderId="2" xfId="0" applyFont="1" applyFill="1" applyBorder="1" applyAlignment="1">
      <alignment horizontal="left" indent="1"/>
    </xf>
    <xf numFmtId="0" fontId="0" fillId="0" borderId="14" xfId="0" applyBorder="1"/>
    <xf numFmtId="0" fontId="0" fillId="0" borderId="16" xfId="0" applyBorder="1"/>
    <xf numFmtId="0" fontId="20" fillId="0" borderId="0" xfId="0" applyFont="1"/>
    <xf numFmtId="0" fontId="0" fillId="0" borderId="0" xfId="0" applyFill="1"/>
    <xf numFmtId="0" fontId="17" fillId="13" borderId="0" xfId="0" applyFont="1" applyFill="1"/>
    <xf numFmtId="165" fontId="21" fillId="6" borderId="39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10" borderId="23" xfId="0" applyFont="1" applyFill="1" applyBorder="1" applyAlignment="1" applyProtection="1">
      <alignment horizontal="center" vertical="center"/>
      <protection locked="0"/>
    </xf>
    <xf numFmtId="0" fontId="11" fillId="10" borderId="27" xfId="0" applyFont="1" applyFill="1" applyBorder="1" applyAlignment="1" applyProtection="1">
      <alignment horizontal="center" vertical="center"/>
      <protection locked="0"/>
    </xf>
    <xf numFmtId="0" fontId="12" fillId="6" borderId="39" xfId="0" applyFont="1" applyFill="1" applyBorder="1" applyAlignment="1">
      <alignment horizontal="left" vertical="center" wrapText="1" indent="1"/>
    </xf>
    <xf numFmtId="0" fontId="16" fillId="6" borderId="29" xfId="5" applyNumberFormat="1" applyFont="1" applyFill="1" applyBorder="1" applyAlignment="1" applyProtection="1">
      <alignment horizontal="center" vertical="center" wrapText="1"/>
    </xf>
    <xf numFmtId="41" fontId="16" fillId="6" borderId="30" xfId="5" applyNumberFormat="1" applyFont="1" applyFill="1" applyBorder="1" applyAlignment="1" applyProtection="1">
      <alignment horizontal="center" vertical="center" wrapText="1"/>
    </xf>
    <xf numFmtId="3" fontId="23" fillId="12" borderId="0" xfId="0" applyNumberFormat="1" applyFont="1" applyFill="1" applyAlignment="1">
      <alignment horizontal="center" vertical="center"/>
    </xf>
    <xf numFmtId="0" fontId="0" fillId="0" borderId="5" xfId="0" applyBorder="1"/>
    <xf numFmtId="0" fontId="0" fillId="0" borderId="45" xfId="0" applyBorder="1"/>
    <xf numFmtId="0" fontId="0" fillId="0" borderId="7" xfId="0" applyBorder="1"/>
    <xf numFmtId="0" fontId="17" fillId="11" borderId="1" xfId="0" applyFont="1" applyFill="1" applyBorder="1"/>
    <xf numFmtId="0" fontId="17" fillId="11" borderId="13" xfId="0" applyFont="1" applyFill="1" applyBorder="1"/>
    <xf numFmtId="0" fontId="17" fillId="11" borderId="4" xfId="0" applyFont="1" applyFill="1" applyBorder="1"/>
    <xf numFmtId="0" fontId="25" fillId="0" borderId="0" xfId="0" applyFont="1" applyFill="1" applyProtection="1"/>
    <xf numFmtId="165" fontId="21" fillId="6" borderId="29" xfId="5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4" fontId="16" fillId="6" borderId="30" xfId="5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7" fillId="0" borderId="0" xfId="0" applyFont="1"/>
    <xf numFmtId="0" fontId="28" fillId="0" borderId="0" xfId="0" applyFont="1"/>
    <xf numFmtId="37" fontId="28" fillId="5" borderId="33" xfId="0" applyNumberFormat="1" applyFont="1" applyFill="1" applyBorder="1" applyAlignment="1">
      <alignment horizontal="center" vertical="center"/>
    </xf>
    <xf numFmtId="37" fontId="23" fillId="12" borderId="3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/>
    <xf numFmtId="0" fontId="11" fillId="2" borderId="20" xfId="0" applyFont="1" applyFill="1" applyBorder="1" applyAlignment="1" applyProtection="1">
      <alignment horizontal="left" vertical="center" wrapText="1" inden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left" vertical="center" wrapText="1" inden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7" borderId="22" xfId="0" applyFont="1" applyFill="1" applyBorder="1" applyAlignment="1" applyProtection="1">
      <alignment horizontal="left" vertical="center" wrapText="1" indent="1"/>
      <protection locked="0"/>
    </xf>
    <xf numFmtId="0" fontId="11" fillId="7" borderId="23" xfId="0" applyFont="1" applyFill="1" applyBorder="1" applyAlignment="1" applyProtection="1">
      <alignment horizontal="center" vertical="center" wrapText="1"/>
      <protection locked="0"/>
    </xf>
    <xf numFmtId="0" fontId="11" fillId="7" borderId="26" xfId="0" applyFont="1" applyFill="1" applyBorder="1" applyAlignment="1" applyProtection="1">
      <alignment horizontal="left" vertical="center" wrapText="1" indent="1"/>
      <protection locked="0"/>
    </xf>
    <xf numFmtId="0" fontId="11" fillId="7" borderId="2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Protection="1"/>
    <xf numFmtId="0" fontId="29" fillId="4" borderId="8" xfId="0" applyFont="1" applyFill="1" applyBorder="1" applyAlignment="1" applyProtection="1">
      <alignment horizontal="left" vertical="center" wrapText="1" indent="4"/>
    </xf>
    <xf numFmtId="9" fontId="11" fillId="2" borderId="20" xfId="8" applyFont="1" applyFill="1" applyBorder="1" applyAlignment="1" applyProtection="1">
      <alignment horizontal="left" vertical="center" wrapText="1" indent="1"/>
    </xf>
    <xf numFmtId="0" fontId="11" fillId="2" borderId="23" xfId="0" applyFont="1" applyFill="1" applyBorder="1" applyAlignment="1" applyProtection="1">
      <alignment horizontal="center" vertical="center" wrapText="1"/>
    </xf>
    <xf numFmtId="37" fontId="27" fillId="5" borderId="25" xfId="0" applyNumberFormat="1" applyFont="1" applyFill="1" applyBorder="1" applyAlignment="1">
      <alignment horizontal="center" vertical="center" wrapText="1"/>
    </xf>
    <xf numFmtId="10" fontId="11" fillId="10" borderId="23" xfId="8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25" fillId="0" borderId="0" xfId="0" applyFont="1"/>
    <xf numFmtId="3" fontId="0" fillId="0" borderId="0" xfId="0" applyNumberFormat="1" applyAlignment="1">
      <alignment wrapText="1"/>
    </xf>
    <xf numFmtId="41" fontId="0" fillId="0" borderId="0" xfId="0" applyNumberFormat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41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top" wrapText="1" indent="1"/>
    </xf>
    <xf numFmtId="0" fontId="12" fillId="6" borderId="48" xfId="0" applyFont="1" applyFill="1" applyBorder="1" applyAlignment="1">
      <alignment horizontal="left" vertical="center" wrapText="1" indent="1"/>
    </xf>
    <xf numFmtId="165" fontId="16" fillId="6" borderId="49" xfId="5" applyNumberFormat="1" applyFont="1" applyFill="1" applyBorder="1" applyAlignment="1" applyProtection="1">
      <alignment horizontal="center" vertical="center" wrapText="1"/>
    </xf>
    <xf numFmtId="0" fontId="16" fillId="6" borderId="49" xfId="5" applyNumberFormat="1" applyFont="1" applyFill="1" applyBorder="1" applyAlignment="1" applyProtection="1">
      <alignment horizontal="center" vertical="center" wrapText="1"/>
    </xf>
    <xf numFmtId="165" fontId="21" fillId="6" borderId="49" xfId="5" applyNumberFormat="1" applyFont="1" applyFill="1" applyBorder="1" applyAlignment="1" applyProtection="1">
      <alignment horizontal="center" vertical="center" wrapText="1"/>
    </xf>
    <xf numFmtId="41" fontId="16" fillId="6" borderId="48" xfId="5" applyNumberFormat="1" applyFont="1" applyFill="1" applyBorder="1" applyAlignment="1" applyProtection="1">
      <alignment horizontal="center" vertical="center" wrapText="1"/>
    </xf>
    <xf numFmtId="41" fontId="16" fillId="6" borderId="50" xfId="5" applyNumberFormat="1" applyFont="1" applyFill="1" applyBorder="1" applyAlignment="1" applyProtection="1">
      <alignment horizontal="center" vertical="center" wrapText="1"/>
    </xf>
    <xf numFmtId="0" fontId="11" fillId="7" borderId="52" xfId="0" applyFont="1" applyFill="1" applyBorder="1" applyAlignment="1" applyProtection="1">
      <alignment horizontal="left" vertical="center" wrapText="1" indent="1"/>
      <protection locked="0"/>
    </xf>
    <xf numFmtId="0" fontId="14" fillId="7" borderId="53" xfId="0" applyFont="1" applyFill="1" applyBorder="1" applyAlignment="1" applyProtection="1">
      <alignment horizontal="center" vertical="center" wrapText="1"/>
      <protection locked="0"/>
    </xf>
    <xf numFmtId="41" fontId="11" fillId="7" borderId="53" xfId="0" applyNumberFormat="1" applyFont="1" applyFill="1" applyBorder="1" applyAlignment="1" applyProtection="1">
      <alignment horizontal="center" vertical="center"/>
      <protection locked="0"/>
    </xf>
    <xf numFmtId="0" fontId="24" fillId="5" borderId="53" xfId="0" applyFont="1" applyFill="1" applyBorder="1" applyAlignment="1" applyProtection="1">
      <alignment horizontal="center" vertical="center" wrapText="1"/>
      <protection locked="0"/>
    </xf>
    <xf numFmtId="167" fontId="24" fillId="5" borderId="53" xfId="0" applyNumberFormat="1" applyFont="1" applyFill="1" applyBorder="1" applyAlignment="1" applyProtection="1">
      <alignment vertical="center"/>
      <protection locked="0"/>
    </xf>
    <xf numFmtId="0" fontId="32" fillId="5" borderId="53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3" fontId="33" fillId="5" borderId="52" xfId="0" applyNumberFormat="1" applyFont="1" applyFill="1" applyBorder="1" applyAlignment="1">
      <alignment horizontal="center" vertical="center" wrapText="1"/>
    </xf>
    <xf numFmtId="3" fontId="34" fillId="5" borderId="54" xfId="0" applyNumberFormat="1" applyFont="1" applyFill="1" applyBorder="1" applyAlignment="1">
      <alignment horizontal="center" vertical="center" wrapText="1"/>
    </xf>
    <xf numFmtId="0" fontId="11" fillId="7" borderId="59" xfId="0" applyFont="1" applyFill="1" applyBorder="1" applyAlignment="1" applyProtection="1">
      <alignment horizontal="left" vertical="center" wrapText="1" indent="1"/>
      <protection locked="0"/>
    </xf>
    <xf numFmtId="0" fontId="14" fillId="7" borderId="60" xfId="0" applyFont="1" applyFill="1" applyBorder="1" applyAlignment="1" applyProtection="1">
      <alignment horizontal="center" vertical="center" wrapText="1"/>
      <protection locked="0"/>
    </xf>
    <xf numFmtId="41" fontId="11" fillId="7" borderId="60" xfId="0" applyNumberFormat="1" applyFont="1" applyFill="1" applyBorder="1" applyAlignment="1" applyProtection="1">
      <alignment horizontal="center" vertical="center"/>
      <protection locked="0"/>
    </xf>
    <xf numFmtId="0" fontId="24" fillId="5" borderId="60" xfId="0" applyFont="1" applyFill="1" applyBorder="1" applyAlignment="1" applyProtection="1">
      <alignment horizontal="center" vertical="center" wrapText="1"/>
      <protection locked="0"/>
    </xf>
    <xf numFmtId="167" fontId="24" fillId="5" borderId="60" xfId="0" applyNumberFormat="1" applyFont="1" applyFill="1" applyBorder="1" applyAlignment="1" applyProtection="1">
      <alignment vertical="center"/>
      <protection locked="0"/>
    </xf>
    <xf numFmtId="0" fontId="32" fillId="5" borderId="60" xfId="0" applyFont="1" applyFill="1" applyBorder="1" applyAlignment="1" applyProtection="1">
      <alignment horizontal="center" vertical="center"/>
      <protection locked="0"/>
    </xf>
    <xf numFmtId="3" fontId="34" fillId="5" borderId="6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wrapText="1" indent="1"/>
    </xf>
    <xf numFmtId="0" fontId="0" fillId="0" borderId="4" xfId="0" applyBorder="1"/>
    <xf numFmtId="3" fontId="33" fillId="5" borderId="59" xfId="0" applyNumberFormat="1" applyFont="1" applyFill="1" applyBorder="1" applyAlignment="1">
      <alignment horizontal="center" vertical="center" wrapText="1"/>
    </xf>
    <xf numFmtId="41" fontId="16" fillId="6" borderId="39" xfId="5" applyNumberFormat="1" applyFont="1" applyFill="1" applyBorder="1" applyAlignment="1" applyProtection="1">
      <alignment horizontal="center" vertical="center" wrapText="1"/>
    </xf>
    <xf numFmtId="3" fontId="24" fillId="5" borderId="22" xfId="0" applyNumberFormat="1" applyFont="1" applyFill="1" applyBorder="1" applyAlignment="1">
      <alignment horizontal="center" vertical="center" wrapText="1"/>
    </xf>
    <xf numFmtId="3" fontId="24" fillId="5" borderId="25" xfId="0" applyNumberFormat="1" applyFont="1" applyFill="1" applyBorder="1" applyAlignment="1" applyProtection="1">
      <alignment horizontal="center" vertical="center" wrapText="1"/>
    </xf>
    <xf numFmtId="3" fontId="24" fillId="5" borderId="26" xfId="0" applyNumberFormat="1" applyFont="1" applyFill="1" applyBorder="1" applyAlignment="1">
      <alignment horizontal="center" vertical="center" wrapText="1"/>
    </xf>
    <xf numFmtId="3" fontId="24" fillId="5" borderId="28" xfId="0" applyNumberFormat="1" applyFont="1" applyFill="1" applyBorder="1" applyAlignment="1" applyProtection="1">
      <alignment horizontal="center" vertical="center" wrapText="1"/>
    </xf>
    <xf numFmtId="165" fontId="16" fillId="9" borderId="39" xfId="5" applyNumberFormat="1" applyFont="1" applyFill="1" applyBorder="1" applyAlignment="1" applyProtection="1">
      <alignment horizontal="left" vertical="center" wrapText="1" indent="1"/>
    </xf>
    <xf numFmtId="165" fontId="16" fillId="9" borderId="29" xfId="5" applyNumberFormat="1" applyFont="1" applyFill="1" applyBorder="1" applyAlignment="1" applyProtection="1">
      <alignment horizontal="left" vertical="center" wrapText="1" indent="1"/>
    </xf>
    <xf numFmtId="0" fontId="14" fillId="7" borderId="29" xfId="0" applyFont="1" applyFill="1" applyBorder="1" applyAlignment="1" applyProtection="1">
      <alignment horizontal="left" vertical="center" wrapText="1" indent="1"/>
      <protection locked="0"/>
    </xf>
    <xf numFmtId="0" fontId="14" fillId="7" borderId="30" xfId="0" applyFont="1" applyFill="1" applyBorder="1" applyAlignment="1" applyProtection="1">
      <alignment horizontal="left" vertical="center" wrapText="1" indent="1"/>
      <protection locked="0"/>
    </xf>
    <xf numFmtId="165" fontId="16" fillId="9" borderId="26" xfId="5" applyNumberFormat="1" applyFont="1" applyFill="1" applyBorder="1" applyAlignment="1" applyProtection="1">
      <alignment horizontal="left" vertical="center" wrapText="1" indent="1"/>
    </xf>
    <xf numFmtId="165" fontId="16" fillId="9" borderId="27" xfId="5" applyNumberFormat="1" applyFont="1" applyFill="1" applyBorder="1" applyAlignment="1" applyProtection="1">
      <alignment horizontal="left" vertical="center" wrapText="1" indent="1"/>
    </xf>
    <xf numFmtId="0" fontId="14" fillId="7" borderId="27" xfId="0" applyFont="1" applyFill="1" applyBorder="1" applyAlignment="1" applyProtection="1">
      <alignment horizontal="left" vertical="center" wrapText="1" indent="1"/>
      <protection locked="0"/>
    </xf>
    <xf numFmtId="0" fontId="14" fillId="7" borderId="28" xfId="0" applyFont="1" applyFill="1" applyBorder="1" applyAlignment="1" applyProtection="1">
      <alignment horizontal="left" vertical="center" wrapText="1" indent="1"/>
      <protection locked="0"/>
    </xf>
    <xf numFmtId="0" fontId="31" fillId="7" borderId="23" xfId="9" applyFill="1" applyBorder="1" applyAlignment="1" applyProtection="1">
      <alignment horizontal="left" vertical="center" wrapText="1" indent="1"/>
      <protection locked="0"/>
    </xf>
    <xf numFmtId="0" fontId="14" fillId="7" borderId="23" xfId="0" applyFont="1" applyFill="1" applyBorder="1" applyAlignment="1" applyProtection="1">
      <alignment horizontal="left" vertical="center" wrapText="1" indent="1"/>
      <protection locked="0"/>
    </xf>
    <xf numFmtId="0" fontId="14" fillId="7" borderId="25" xfId="0" applyFont="1" applyFill="1" applyBorder="1" applyAlignment="1" applyProtection="1">
      <alignment horizontal="left" vertical="center" wrapText="1" indent="1"/>
      <protection locked="0"/>
    </xf>
    <xf numFmtId="0" fontId="14" fillId="7" borderId="44" xfId="0" applyFont="1" applyFill="1" applyBorder="1" applyAlignment="1" applyProtection="1">
      <alignment horizontal="left" vertical="center" wrapText="1" indent="1"/>
      <protection locked="0"/>
    </xf>
    <xf numFmtId="0" fontId="14" fillId="7" borderId="32" xfId="0" applyFont="1" applyFill="1" applyBorder="1" applyAlignment="1" applyProtection="1">
      <alignment horizontal="left" vertical="center" wrapText="1" indent="1"/>
      <protection locked="0"/>
    </xf>
    <xf numFmtId="0" fontId="14" fillId="7" borderId="33" xfId="0" applyFont="1" applyFill="1" applyBorder="1" applyAlignment="1" applyProtection="1">
      <alignment horizontal="left" vertical="center" wrapText="1" indent="1"/>
      <protection locked="0"/>
    </xf>
    <xf numFmtId="0" fontId="14" fillId="10" borderId="23" xfId="0" applyFont="1" applyFill="1" applyBorder="1" applyAlignment="1" applyProtection="1">
      <alignment horizontal="left" vertical="center" wrapText="1" indent="1"/>
      <protection locked="0"/>
    </xf>
    <xf numFmtId="0" fontId="14" fillId="10" borderId="25" xfId="0" applyFont="1" applyFill="1" applyBorder="1" applyAlignment="1" applyProtection="1">
      <alignment horizontal="left" vertical="center" wrapText="1" indent="1"/>
      <protection locked="0"/>
    </xf>
    <xf numFmtId="0" fontId="31" fillId="10" borderId="37" xfId="9" applyFill="1" applyBorder="1" applyAlignment="1" applyProtection="1">
      <alignment horizontal="left" vertical="center" wrapText="1" indent="1"/>
      <protection locked="0"/>
    </xf>
    <xf numFmtId="0" fontId="14" fillId="10" borderId="18" xfId="0" applyFont="1" applyFill="1" applyBorder="1" applyAlignment="1" applyProtection="1">
      <alignment horizontal="left" vertical="center" wrapText="1" indent="1"/>
      <protection locked="0"/>
    </xf>
    <xf numFmtId="0" fontId="14" fillId="10" borderId="19" xfId="0" applyFont="1" applyFill="1" applyBorder="1" applyAlignment="1" applyProtection="1">
      <alignment horizontal="left" vertical="center" wrapText="1" indent="1"/>
      <protection locked="0"/>
    </xf>
    <xf numFmtId="165" fontId="16" fillId="5" borderId="11" xfId="5" applyNumberFormat="1" applyFont="1" applyFill="1" applyBorder="1" applyAlignment="1" applyProtection="1">
      <alignment horizontal="left" vertical="center" wrapText="1" indent="1"/>
    </xf>
    <xf numFmtId="165" fontId="16" fillId="9" borderId="22" xfId="5" applyNumberFormat="1" applyFont="1" applyFill="1" applyBorder="1" applyAlignment="1" applyProtection="1">
      <alignment horizontal="left" vertical="center" wrapText="1" indent="1"/>
    </xf>
    <xf numFmtId="165" fontId="16" fillId="9" borderId="23" xfId="5" applyNumberFormat="1" applyFont="1" applyFill="1" applyBorder="1" applyAlignment="1" applyProtection="1">
      <alignment horizontal="left" vertical="center" wrapText="1" indent="1"/>
    </xf>
    <xf numFmtId="0" fontId="14" fillId="10" borderId="41" xfId="0" applyFont="1" applyFill="1" applyBorder="1" applyAlignment="1" applyProtection="1">
      <alignment horizontal="left" vertical="center" wrapText="1" indent="1"/>
      <protection locked="0"/>
    </xf>
    <xf numFmtId="0" fontId="14" fillId="10" borderId="35" xfId="0" applyFont="1" applyFill="1" applyBorder="1" applyAlignment="1" applyProtection="1">
      <alignment horizontal="left" vertical="center" wrapText="1" indent="1"/>
      <protection locked="0"/>
    </xf>
    <xf numFmtId="0" fontId="14" fillId="10" borderId="36" xfId="0" applyFont="1" applyFill="1" applyBorder="1" applyAlignment="1" applyProtection="1">
      <alignment horizontal="left" vertical="center" wrapText="1" indent="1"/>
      <protection locked="0"/>
    </xf>
    <xf numFmtId="0" fontId="14" fillId="10" borderId="29" xfId="0" applyFont="1" applyFill="1" applyBorder="1" applyAlignment="1" applyProtection="1">
      <alignment horizontal="left" vertical="center" wrapText="1" indent="1"/>
      <protection locked="0"/>
    </xf>
    <xf numFmtId="0" fontId="14" fillId="10" borderId="30" xfId="0" applyFont="1" applyFill="1" applyBorder="1" applyAlignment="1" applyProtection="1">
      <alignment horizontal="left" vertical="center" wrapText="1" indent="1"/>
      <protection locked="0"/>
    </xf>
    <xf numFmtId="14" fontId="11" fillId="7" borderId="29" xfId="0" applyNumberFormat="1" applyFont="1" applyFill="1" applyBorder="1" applyAlignment="1" applyProtection="1">
      <alignment horizontal="left" vertical="center" indent="1"/>
      <protection locked="0"/>
    </xf>
    <xf numFmtId="14" fontId="11" fillId="7" borderId="30" xfId="0" applyNumberFormat="1" applyFont="1" applyFill="1" applyBorder="1" applyAlignment="1" applyProtection="1">
      <alignment horizontal="left" vertical="center" indent="1"/>
      <protection locked="0"/>
    </xf>
    <xf numFmtId="14" fontId="11" fillId="7" borderId="23" xfId="0" applyNumberFormat="1" applyFont="1" applyFill="1" applyBorder="1" applyAlignment="1" applyProtection="1">
      <alignment horizontal="left" vertical="center" indent="1"/>
      <protection locked="0"/>
    </xf>
    <xf numFmtId="14" fontId="11" fillId="7" borderId="25" xfId="0" applyNumberFormat="1" applyFont="1" applyFill="1" applyBorder="1" applyAlignment="1" applyProtection="1">
      <alignment horizontal="left" vertical="center" indent="1"/>
      <protection locked="0"/>
    </xf>
    <xf numFmtId="14" fontId="11" fillId="7" borderId="27" xfId="0" applyNumberFormat="1" applyFont="1" applyFill="1" applyBorder="1" applyAlignment="1" applyProtection="1">
      <alignment horizontal="left" vertical="center" indent="1"/>
      <protection locked="0"/>
    </xf>
    <xf numFmtId="14" fontId="11" fillId="7" borderId="28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 indent="1"/>
    </xf>
    <xf numFmtId="165" fontId="16" fillId="6" borderId="29" xfId="5" applyNumberFormat="1" applyFont="1" applyFill="1" applyBorder="1" applyAlignment="1" applyProtection="1">
      <alignment horizontal="center" vertical="center" wrapText="1"/>
    </xf>
    <xf numFmtId="165" fontId="16" fillId="6" borderId="2" xfId="5" applyNumberFormat="1" applyFont="1" applyFill="1" applyBorder="1" applyAlignment="1" applyProtection="1">
      <alignment horizontal="center" vertical="center" wrapText="1"/>
    </xf>
    <xf numFmtId="165" fontId="16" fillId="6" borderId="3" xfId="5" applyNumberFormat="1" applyFont="1" applyFill="1" applyBorder="1" applyAlignment="1" applyProtection="1">
      <alignment horizontal="center" vertical="center" wrapText="1"/>
    </xf>
    <xf numFmtId="165" fontId="21" fillId="6" borderId="40" xfId="5" applyNumberFormat="1" applyFont="1" applyFill="1" applyBorder="1" applyAlignment="1" applyProtection="1">
      <alignment horizontal="center" vertical="center" wrapText="1"/>
    </xf>
    <xf numFmtId="165" fontId="21" fillId="6" borderId="42" xfId="5" applyNumberFormat="1" applyFont="1" applyFill="1" applyBorder="1" applyAlignment="1" applyProtection="1">
      <alignment horizontal="center" vertical="center" wrapText="1"/>
    </xf>
    <xf numFmtId="3" fontId="24" fillId="5" borderId="37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3" xfId="0" applyFont="1" applyFill="1" applyBorder="1" applyAlignment="1" applyProtection="1">
      <alignment horizontal="center" vertical="center" wrapText="1"/>
      <protection locked="0"/>
    </xf>
    <xf numFmtId="3" fontId="11" fillId="7" borderId="37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3" xfId="0" applyFont="1" applyFill="1" applyBorder="1" applyAlignment="1" applyProtection="1">
      <alignment horizontal="left" vertical="center" wrapText="1" indent="1"/>
      <protection locked="0"/>
    </xf>
    <xf numFmtId="0" fontId="11" fillId="10" borderId="37" xfId="0" applyFont="1" applyFill="1" applyBorder="1" applyAlignment="1" applyProtection="1">
      <alignment horizontal="left" vertical="center" wrapText="1" indent="1"/>
      <protection locked="0"/>
    </xf>
    <xf numFmtId="0" fontId="11" fillId="10" borderId="18" xfId="0" applyFont="1" applyFill="1" applyBorder="1" applyAlignment="1" applyProtection="1">
      <alignment horizontal="left" vertical="center" wrapText="1" indent="1"/>
      <protection locked="0"/>
    </xf>
    <xf numFmtId="0" fontId="11" fillId="10" borderId="38" xfId="0" applyFont="1" applyFill="1" applyBorder="1" applyAlignment="1" applyProtection="1">
      <alignment horizontal="left" vertical="center" wrapText="1" indent="1"/>
      <protection locked="0"/>
    </xf>
    <xf numFmtId="0" fontId="18" fillId="6" borderId="29" xfId="0" applyFont="1" applyFill="1" applyBorder="1" applyAlignment="1">
      <alignment horizontal="center" vertical="center" wrapText="1"/>
    </xf>
    <xf numFmtId="165" fontId="21" fillId="6" borderId="29" xfId="5" applyNumberFormat="1" applyFont="1" applyFill="1" applyBorder="1" applyAlignment="1" applyProtection="1">
      <alignment horizontal="center" vertical="center" wrapText="1"/>
    </xf>
    <xf numFmtId="0" fontId="11" fillId="7" borderId="23" xfId="0" applyFont="1" applyFill="1" applyBorder="1" applyAlignment="1" applyProtection="1">
      <alignment horizontal="left" vertical="center" wrapText="1" indent="1"/>
      <protection locked="0"/>
    </xf>
    <xf numFmtId="0" fontId="11" fillId="7" borderId="37" xfId="0" applyFont="1" applyFill="1" applyBorder="1" applyAlignment="1" applyProtection="1">
      <alignment horizontal="left" vertical="center" wrapText="1" indent="1"/>
      <protection locked="0"/>
    </xf>
    <xf numFmtId="0" fontId="11" fillId="7" borderId="18" xfId="0" applyFont="1" applyFill="1" applyBorder="1" applyAlignment="1" applyProtection="1">
      <alignment horizontal="left" vertical="center" wrapText="1" indent="1"/>
      <protection locked="0"/>
    </xf>
    <xf numFmtId="0" fontId="11" fillId="7" borderId="38" xfId="0" applyFont="1" applyFill="1" applyBorder="1" applyAlignment="1" applyProtection="1">
      <alignment horizontal="left" vertical="center" wrapText="1" indent="1"/>
      <protection locked="0"/>
    </xf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0" fontId="11" fillId="7" borderId="38" xfId="0" applyFont="1" applyFill="1" applyBorder="1" applyAlignment="1" applyProtection="1">
      <alignment horizontal="center" vertical="center" wrapText="1"/>
      <protection locked="0"/>
    </xf>
    <xf numFmtId="3" fontId="24" fillId="5" borderId="41" xfId="0" applyNumberFormat="1" applyFont="1" applyFill="1" applyBorder="1" applyAlignment="1" applyProtection="1">
      <alignment horizontal="center" vertical="center" wrapText="1"/>
      <protection locked="0"/>
    </xf>
    <xf numFmtId="3" fontId="24" fillId="5" borderId="43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41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7" xfId="0" applyFont="1" applyFill="1" applyBorder="1" applyAlignment="1" applyProtection="1">
      <alignment horizontal="center" vertical="center" wrapText="1"/>
      <protection locked="0"/>
    </xf>
    <xf numFmtId="0" fontId="11" fillId="7" borderId="27" xfId="0" applyFont="1" applyFill="1" applyBorder="1" applyAlignment="1" applyProtection="1">
      <alignment horizontal="left" vertical="center" wrapText="1" indent="1"/>
      <protection locked="0"/>
    </xf>
    <xf numFmtId="0" fontId="11" fillId="10" borderId="27" xfId="0" applyFont="1" applyFill="1" applyBorder="1" applyAlignment="1" applyProtection="1">
      <alignment horizontal="left" vertical="center" wrapText="1" indent="1"/>
      <protection locked="0"/>
    </xf>
    <xf numFmtId="0" fontId="11" fillId="7" borderId="23" xfId="0" quotePrefix="1" applyFont="1" applyFill="1" applyBorder="1" applyAlignment="1" applyProtection="1">
      <alignment horizontal="left" vertical="center" wrapText="1"/>
      <protection locked="0"/>
    </xf>
    <xf numFmtId="0" fontId="11" fillId="7" borderId="25" xfId="0" applyFont="1" applyFill="1" applyBorder="1" applyAlignment="1" applyProtection="1">
      <alignment horizontal="left" vertical="center" wrapText="1"/>
      <protection locked="0"/>
    </xf>
    <xf numFmtId="0" fontId="11" fillId="7" borderId="23" xfId="0" applyFont="1" applyFill="1" applyBorder="1" applyAlignment="1" applyProtection="1">
      <alignment horizontal="left" vertical="center" wrapText="1"/>
      <protection locked="0"/>
    </xf>
    <xf numFmtId="165" fontId="21" fillId="6" borderId="34" xfId="5" applyNumberFormat="1" applyFont="1" applyFill="1" applyBorder="1" applyAlignment="1" applyProtection="1">
      <alignment horizontal="center" vertical="center" wrapText="1"/>
    </xf>
    <xf numFmtId="0" fontId="11" fillId="7" borderId="37" xfId="0" quotePrefix="1" applyFont="1" applyFill="1" applyBorder="1" applyAlignment="1" applyProtection="1">
      <alignment horizontal="left" vertical="center" wrapText="1"/>
      <protection locked="0"/>
    </xf>
    <xf numFmtId="0" fontId="11" fillId="7" borderId="19" xfId="0" quotePrefix="1" applyFont="1" applyFill="1" applyBorder="1" applyAlignment="1" applyProtection="1">
      <alignment horizontal="left" vertical="center" wrapText="1"/>
      <protection locked="0"/>
    </xf>
    <xf numFmtId="0" fontId="11" fillId="7" borderId="27" xfId="0" quotePrefix="1" applyFont="1" applyFill="1" applyBorder="1" applyAlignment="1" applyProtection="1">
      <alignment horizontal="left" vertical="center" wrapText="1"/>
      <protection locked="0"/>
    </xf>
    <xf numFmtId="0" fontId="11" fillId="7" borderId="28" xfId="0" applyFont="1" applyFill="1" applyBorder="1" applyAlignment="1" applyProtection="1">
      <alignment horizontal="left" vertical="center" wrapText="1"/>
      <protection locked="0"/>
    </xf>
    <xf numFmtId="0" fontId="16" fillId="6" borderId="49" xfId="5" applyNumberFormat="1" applyFont="1" applyFill="1" applyBorder="1" applyAlignment="1" applyProtection="1">
      <alignment horizontal="center" vertical="center" wrapText="1"/>
    </xf>
    <xf numFmtId="41" fontId="16" fillId="6" borderId="49" xfId="5" applyNumberFormat="1" applyFont="1" applyFill="1" applyBorder="1" applyAlignment="1" applyProtection="1">
      <alignment horizontal="center" vertical="center" wrapText="1"/>
    </xf>
    <xf numFmtId="41" fontId="16" fillId="6" borderId="50" xfId="5" applyNumberFormat="1" applyFont="1" applyFill="1" applyBorder="1" applyAlignment="1" applyProtection="1">
      <alignment horizontal="center" vertical="center" wrapText="1"/>
    </xf>
    <xf numFmtId="165" fontId="21" fillId="5" borderId="1" xfId="5" applyNumberFormat="1" applyFont="1" applyFill="1" applyBorder="1" applyAlignment="1" applyProtection="1">
      <alignment horizontal="center" vertical="center" wrapText="1"/>
    </xf>
    <xf numFmtId="165" fontId="21" fillId="5" borderId="4" xfId="5" applyNumberFormat="1" applyFont="1" applyFill="1" applyBorder="1" applyAlignment="1" applyProtection="1">
      <alignment horizontal="center" vertical="center" wrapText="1"/>
    </xf>
    <xf numFmtId="165" fontId="21" fillId="6" borderId="51" xfId="5" applyNumberFormat="1" applyFont="1" applyFill="1" applyBorder="1" applyAlignment="1" applyProtection="1">
      <alignment horizontal="center" vertical="center" wrapText="1"/>
    </xf>
    <xf numFmtId="165" fontId="21" fillId="6" borderId="13" xfId="5" applyNumberFormat="1" applyFont="1" applyFill="1" applyBorder="1" applyAlignment="1" applyProtection="1">
      <alignment horizontal="center" vertical="center" wrapText="1"/>
    </xf>
    <xf numFmtId="0" fontId="24" fillId="5" borderId="53" xfId="0" applyFont="1" applyFill="1" applyBorder="1" applyAlignment="1" applyProtection="1">
      <alignment horizontal="center" vertical="center" wrapText="1"/>
      <protection locked="0"/>
    </xf>
    <xf numFmtId="166" fontId="24" fillId="5" borderId="53" xfId="0" applyNumberFormat="1" applyFont="1" applyFill="1" applyBorder="1" applyAlignment="1" applyProtection="1">
      <alignment horizontal="center" vertical="center" wrapText="1"/>
      <protection locked="0"/>
    </xf>
    <xf numFmtId="168" fontId="24" fillId="5" borderId="53" xfId="0" applyNumberFormat="1" applyFont="1" applyFill="1" applyBorder="1" applyAlignment="1" applyProtection="1">
      <alignment horizontal="center" vertical="center" wrapText="1"/>
      <protection locked="0"/>
    </xf>
    <xf numFmtId="168" fontId="24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55" xfId="0" quotePrefix="1" applyFont="1" applyFill="1" applyBorder="1" applyAlignment="1" applyProtection="1">
      <alignment horizontal="center" vertical="center" wrapText="1"/>
      <protection locked="0"/>
    </xf>
    <xf numFmtId="0" fontId="11" fillId="7" borderId="18" xfId="0" quotePrefix="1" applyFont="1" applyFill="1" applyBorder="1" applyAlignment="1" applyProtection="1">
      <alignment horizontal="center" vertical="center" wrapText="1"/>
      <protection locked="0"/>
    </xf>
    <xf numFmtId="0" fontId="11" fillId="7" borderId="56" xfId="0" quotePrefix="1" applyFont="1" applyFill="1" applyBorder="1" applyAlignment="1" applyProtection="1">
      <alignment horizontal="center" vertical="center" wrapText="1"/>
      <protection locked="0"/>
    </xf>
    <xf numFmtId="164" fontId="11" fillId="5" borderId="57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19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4" xfId="0" quotePrefix="1" applyFont="1" applyFill="1" applyBorder="1" applyAlignment="1" applyProtection="1">
      <alignment horizontal="center" vertical="center" wrapText="1"/>
      <protection locked="0"/>
    </xf>
    <xf numFmtId="0" fontId="11" fillId="7" borderId="0" xfId="0" quotePrefix="1" applyFont="1" applyFill="1" applyAlignment="1" applyProtection="1">
      <alignment horizontal="center" vertical="center" wrapText="1"/>
      <protection locked="0"/>
    </xf>
    <xf numFmtId="0" fontId="11" fillId="7" borderId="58" xfId="0" quotePrefix="1" applyFont="1" applyFill="1" applyBorder="1" applyAlignment="1" applyProtection="1">
      <alignment horizontal="center" vertical="center" wrapText="1"/>
      <protection locked="0"/>
    </xf>
    <xf numFmtId="16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15" xfId="1" applyNumberFormat="1" applyFont="1" applyFill="1" applyBorder="1" applyAlignment="1" applyProtection="1">
      <alignment horizontal="center" vertical="center" wrapText="1"/>
      <protection locked="0"/>
    </xf>
    <xf numFmtId="0" fontId="24" fillId="5" borderId="60" xfId="0" applyFont="1" applyFill="1" applyBorder="1" applyAlignment="1" applyProtection="1">
      <alignment horizontal="center" vertical="center" wrapText="1"/>
      <protection locked="0"/>
    </xf>
    <xf numFmtId="166" fontId="24" fillId="5" borderId="60" xfId="0" applyNumberFormat="1" applyFont="1" applyFill="1" applyBorder="1" applyAlignment="1" applyProtection="1">
      <alignment horizontal="center" vertical="center" wrapText="1"/>
      <protection locked="0"/>
    </xf>
    <xf numFmtId="168" fontId="24" fillId="5" borderId="60" xfId="0" applyNumberFormat="1" applyFont="1" applyFill="1" applyBorder="1" applyAlignment="1" applyProtection="1">
      <alignment horizontal="center" vertical="center" wrapText="1"/>
      <protection locked="0"/>
    </xf>
    <xf numFmtId="168" fontId="24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62" xfId="0" quotePrefix="1" applyFont="1" applyFill="1" applyBorder="1" applyAlignment="1" applyProtection="1">
      <alignment horizontal="center" vertical="center" wrapText="1"/>
      <protection locked="0"/>
    </xf>
    <xf numFmtId="0" fontId="11" fillId="7" borderId="35" xfId="0" quotePrefix="1" applyFont="1" applyFill="1" applyBorder="1" applyAlignment="1" applyProtection="1">
      <alignment horizontal="center" vertical="center" wrapText="1"/>
      <protection locked="0"/>
    </xf>
    <xf numFmtId="164" fontId="11" fillId="5" borderId="63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36" xfId="1" applyNumberFormat="1" applyFont="1" applyFill="1" applyBorder="1" applyAlignment="1" applyProtection="1">
      <alignment horizontal="center" vertical="center" wrapText="1"/>
      <protection locked="0"/>
    </xf>
    <xf numFmtId="4" fontId="16" fillId="6" borderId="46" xfId="5" applyNumberFormat="1" applyFont="1" applyFill="1" applyBorder="1" applyAlignment="1" applyProtection="1">
      <alignment horizontal="center" vertical="center" wrapText="1"/>
    </xf>
    <xf numFmtId="4" fontId="16" fillId="6" borderId="47" xfId="5" applyNumberFormat="1" applyFont="1" applyFill="1" applyBorder="1" applyAlignment="1" applyProtection="1">
      <alignment horizontal="center" vertical="center" wrapText="1"/>
    </xf>
    <xf numFmtId="4" fontId="16" fillId="6" borderId="42" xfId="5" applyNumberFormat="1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</cellXfs>
  <cellStyles count="10">
    <cellStyle name="Hyperlänk" xfId="9" builtinId="8"/>
    <cellStyle name="Normal" xfId="0" builtinId="0"/>
    <cellStyle name="Normal 2" xfId="3"/>
    <cellStyle name="Normal 3" xfId="4"/>
    <cellStyle name="Normal 3 2" xfId="7"/>
    <cellStyle name="Normal 4" xfId="6"/>
    <cellStyle name="Procent" xfId="8" builtinId="5"/>
    <cellStyle name="Procent 2" xfId="2"/>
    <cellStyle name="Tabellsumma" xfId="5"/>
    <cellStyle name="Tusental" xfId="1" builtinId="3"/>
  </cellStyles>
  <dxfs count="40">
    <dxf>
      <font>
        <b val="0"/>
        <i val="0"/>
        <color rgb="FFC00000"/>
      </font>
      <fill>
        <patternFill>
          <bgColor rgb="FFFFCCCC"/>
        </patternFill>
      </fill>
    </dxf>
    <dxf>
      <font>
        <b val="0"/>
        <i val="0"/>
        <condense val="0"/>
        <extend val="0"/>
        <color indexed="60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ont>
        <color theme="1"/>
      </font>
      <fill>
        <patternFill>
          <bgColor rgb="FFFFCCCC"/>
        </patternFill>
      </fill>
    </dxf>
    <dxf>
      <font>
        <color auto="1"/>
      </font>
      <fill>
        <patternFill>
          <bgColor rgb="FFCC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 tint="4.9989318521683403E-2"/>
      </font>
      <fill>
        <patternFill>
          <bgColor rgb="FFFFFFCC"/>
        </patternFill>
      </fill>
    </dxf>
    <dxf>
      <font>
        <color theme="1"/>
      </font>
      <fill>
        <patternFill>
          <bgColor rgb="FFCC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 tint="4.9989318521683403E-2"/>
      </font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</dxfs>
  <tableStyles count="0" defaultTableStyle="TableStyleMedium9" defaultPivotStyle="PivotStyleLight16"/>
  <colors>
    <mruColors>
      <color rgb="FFFFFFCC"/>
      <color rgb="FFCCFFCC"/>
      <color rgb="FFFFCCCC"/>
      <color rgb="FFFF9999"/>
      <color rgb="FF800000"/>
      <color rgb="FF003300"/>
      <color rgb="FFCEF2D1"/>
      <color rgb="FFF5F5F5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135421</xdr:rowOff>
    </xdr:from>
    <xdr:to>
      <xdr:col>16</xdr:col>
      <xdr:colOff>246162</xdr:colOff>
      <xdr:row>4</xdr:row>
      <xdr:rowOff>100356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735152" y="467369"/>
          <a:ext cx="2145212" cy="428117"/>
        </a:xfrm>
        <a:prstGeom prst="wedgeRoundRectCallout">
          <a:avLst>
            <a:gd name="adj1" fmla="val -82407"/>
            <a:gd name="adj2" fmla="val -50278"/>
            <a:gd name="adj3" fmla="val 16667"/>
          </a:avLst>
        </a:prstGeom>
        <a:solidFill>
          <a:srgbClr val="FFFFCC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Gula fält</a:t>
          </a:r>
          <a:r>
            <a:rPr lang="en-GB" sz="1100" baseline="0"/>
            <a:t> fylls av beställare</a:t>
          </a:r>
          <a:endParaRPr lang="en-GB" sz="1100"/>
        </a:p>
      </xdr:txBody>
    </xdr:sp>
    <xdr:clientData/>
  </xdr:twoCellAnchor>
  <xdr:twoCellAnchor>
    <xdr:from>
      <xdr:col>13</xdr:col>
      <xdr:colOff>0</xdr:colOff>
      <xdr:row>4</xdr:row>
      <xdr:rowOff>209987</xdr:rowOff>
    </xdr:from>
    <xdr:to>
      <xdr:col>16</xdr:col>
      <xdr:colOff>246162</xdr:colOff>
      <xdr:row>6</xdr:row>
      <xdr:rowOff>0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735152" y="1005117"/>
          <a:ext cx="2145212" cy="423030"/>
        </a:xfrm>
        <a:prstGeom prst="wedgeRoundRectCallout">
          <a:avLst>
            <a:gd name="adj1" fmla="val -81769"/>
            <a:gd name="adj2" fmla="val 22019"/>
            <a:gd name="adj3" fmla="val 16667"/>
          </a:avLst>
        </a:prstGeom>
        <a:solidFill>
          <a:srgbClr val="CEF2D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Gröna fält</a:t>
          </a:r>
          <a:r>
            <a:rPr lang="en-GB" sz="1100" baseline="0"/>
            <a:t> fylls av leverantör</a:t>
          </a:r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99359</xdr:rowOff>
    </xdr:from>
    <xdr:to>
      <xdr:col>16</xdr:col>
      <xdr:colOff>246162</xdr:colOff>
      <xdr:row>14</xdr:row>
      <xdr:rowOff>77196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35152" y="2793539"/>
          <a:ext cx="2145212" cy="695771"/>
        </a:xfrm>
        <a:prstGeom prst="wedgeRoundRectCallout">
          <a:avLst>
            <a:gd name="adj1" fmla="val -83876"/>
            <a:gd name="adj2" fmla="val 28376"/>
            <a:gd name="adj3" fmla="val 16667"/>
          </a:avLst>
        </a:prstGeom>
        <a:solidFill>
          <a:srgbClr val="F5F5F5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Gråa fält innehåller</a:t>
          </a:r>
          <a:r>
            <a:rPr lang="en-GB" sz="1100" baseline="0"/>
            <a:t> beskrivningar eller formler och ska inte redigeras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559593</xdr:colOff>
      <xdr:row>0</xdr:row>
      <xdr:rowOff>0</xdr:rowOff>
    </xdr:from>
    <xdr:ext cx="47623" cy="9525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22228968" y="0"/>
          <a:ext cx="47623" cy="95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r" rtl="0">
            <a:defRPr sz="1000"/>
          </a:pPr>
          <a:endParaRPr lang="sv-S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117991</xdr:colOff>
      <xdr:row>0</xdr:row>
      <xdr:rowOff>64512</xdr:rowOff>
    </xdr:from>
    <xdr:to>
      <xdr:col>13</xdr:col>
      <xdr:colOff>473503</xdr:colOff>
      <xdr:row>3</xdr:row>
      <xdr:rowOff>63499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935898" y="64512"/>
          <a:ext cx="2258465" cy="695843"/>
        </a:xfrm>
        <a:prstGeom prst="wedgeRoundRectCallout">
          <a:avLst>
            <a:gd name="adj1" fmla="val -86092"/>
            <a:gd name="adj2" fmla="val 61352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Endast "Bör" krav ger pris-avdrag. Obligatoriskt i sådant fall</a:t>
          </a:r>
          <a:endParaRPr lang="en-GB" sz="1100"/>
        </a:p>
      </xdr:txBody>
    </xdr:sp>
    <xdr:clientData/>
  </xdr:twoCellAnchor>
  <xdr:twoCellAnchor>
    <xdr:from>
      <xdr:col>2</xdr:col>
      <xdr:colOff>327406</xdr:colOff>
      <xdr:row>0</xdr:row>
      <xdr:rowOff>102899</xdr:rowOff>
    </xdr:from>
    <xdr:to>
      <xdr:col>6</xdr:col>
      <xdr:colOff>46813</xdr:colOff>
      <xdr:row>3</xdr:row>
      <xdr:rowOff>101886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33092" y="102899"/>
          <a:ext cx="2263825" cy="700573"/>
        </a:xfrm>
        <a:prstGeom prst="wedgeRoundRectCallout">
          <a:avLst>
            <a:gd name="adj1" fmla="val -86092"/>
            <a:gd name="adj2" fmla="val 61352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Endast "Bör" krav ger pris-avdrag. Obligatoriskt i sådant fall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309563</xdr:colOff>
      <xdr:row>102</xdr:row>
      <xdr:rowOff>0</xdr:rowOff>
    </xdr:from>
    <xdr:to>
      <xdr:col>64</xdr:col>
      <xdr:colOff>376236</xdr:colOff>
      <xdr:row>112</xdr:row>
      <xdr:rowOff>28574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4663" y="19345275"/>
          <a:ext cx="2657475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B2:L41"/>
  <sheetViews>
    <sheetView showGridLines="0" tabSelected="1" zoomScaleNormal="100" workbookViewId="0">
      <selection activeCell="T14" sqref="T14"/>
    </sheetView>
  </sheetViews>
  <sheetFormatPr defaultRowHeight="12.75" x14ac:dyDescent="0.2"/>
  <cols>
    <col min="2" max="2" width="9.140625" customWidth="1"/>
    <col min="5" max="5" width="8.7109375" customWidth="1"/>
    <col min="7" max="7" width="1.7109375" customWidth="1"/>
    <col min="13" max="13" width="9.140625" customWidth="1"/>
  </cols>
  <sheetData>
    <row r="2" spans="2:12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18.2" customHeight="1" x14ac:dyDescent="0.3">
      <c r="B3" s="103" t="s">
        <v>24</v>
      </c>
      <c r="C3" s="99"/>
      <c r="D3" s="100"/>
      <c r="E3" s="101"/>
      <c r="F3" s="101"/>
      <c r="G3" s="101"/>
      <c r="H3" s="206"/>
      <c r="I3" s="206" t="s">
        <v>25</v>
      </c>
      <c r="J3" s="198"/>
      <c r="K3" s="199"/>
      <c r="L3" s="200"/>
    </row>
    <row r="4" spans="2:12" ht="18.75" x14ac:dyDescent="0.3">
      <c r="B4" s="14"/>
      <c r="C4" s="14"/>
      <c r="D4" s="10"/>
      <c r="E4" s="10"/>
      <c r="F4" s="10"/>
      <c r="G4" s="10"/>
      <c r="H4" s="10"/>
      <c r="I4" s="10"/>
      <c r="J4" s="10"/>
      <c r="K4" s="10"/>
      <c r="L4" s="10"/>
    </row>
    <row r="5" spans="2:12" ht="25.35" customHeight="1" x14ac:dyDescent="0.2">
      <c r="B5" s="187" t="s">
        <v>103</v>
      </c>
      <c r="C5" s="188"/>
      <c r="D5" s="189"/>
      <c r="E5" s="189"/>
      <c r="F5" s="190"/>
      <c r="G5" s="102"/>
      <c r="H5" s="187" t="s">
        <v>102</v>
      </c>
      <c r="I5" s="188"/>
      <c r="J5" s="212"/>
      <c r="K5" s="212"/>
      <c r="L5" s="213"/>
    </row>
    <row r="6" spans="2:12" ht="25.35" customHeight="1" x14ac:dyDescent="0.2">
      <c r="B6" s="207" t="s">
        <v>101</v>
      </c>
      <c r="C6" s="208"/>
      <c r="D6" s="196"/>
      <c r="E6" s="196"/>
      <c r="F6" s="197"/>
      <c r="G6" s="102"/>
      <c r="H6" s="207" t="s">
        <v>101</v>
      </c>
      <c r="I6" s="208"/>
      <c r="J6" s="201"/>
      <c r="K6" s="201"/>
      <c r="L6" s="202"/>
    </row>
    <row r="7" spans="2:12" ht="25.35" customHeight="1" x14ac:dyDescent="0.2">
      <c r="B7" s="207" t="s">
        <v>26</v>
      </c>
      <c r="C7" s="208"/>
      <c r="D7" s="196"/>
      <c r="E7" s="196"/>
      <c r="F7" s="197"/>
      <c r="G7" s="102"/>
      <c r="H7" s="207" t="s">
        <v>26</v>
      </c>
      <c r="I7" s="208"/>
      <c r="J7" s="201"/>
      <c r="K7" s="201"/>
      <c r="L7" s="202"/>
    </row>
    <row r="8" spans="2:12" ht="25.35" customHeight="1" x14ac:dyDescent="0.2">
      <c r="B8" s="207" t="s">
        <v>27</v>
      </c>
      <c r="C8" s="208"/>
      <c r="D8" s="196"/>
      <c r="E8" s="196"/>
      <c r="F8" s="197"/>
      <c r="G8" s="102"/>
      <c r="H8" s="207" t="s">
        <v>27</v>
      </c>
      <c r="I8" s="208"/>
      <c r="J8" s="201"/>
      <c r="K8" s="201"/>
      <c r="L8" s="202"/>
    </row>
    <row r="9" spans="2:12" ht="25.35" customHeight="1" x14ac:dyDescent="0.2">
      <c r="B9" s="207" t="s">
        <v>28</v>
      </c>
      <c r="C9" s="208"/>
      <c r="D9" s="195"/>
      <c r="E9" s="196"/>
      <c r="F9" s="197"/>
      <c r="G9" s="102"/>
      <c r="H9" s="207" t="s">
        <v>28</v>
      </c>
      <c r="I9" s="208"/>
      <c r="J9" s="203"/>
      <c r="K9" s="204"/>
      <c r="L9" s="205"/>
    </row>
    <row r="10" spans="2:12" ht="25.35" customHeight="1" x14ac:dyDescent="0.2">
      <c r="B10" s="191" t="s">
        <v>29</v>
      </c>
      <c r="C10" s="192"/>
      <c r="D10" s="193"/>
      <c r="E10" s="193"/>
      <c r="F10" s="194"/>
      <c r="G10" s="102"/>
      <c r="H10" s="191" t="s">
        <v>29</v>
      </c>
      <c r="I10" s="192"/>
      <c r="J10" s="209"/>
      <c r="K10" s="210"/>
      <c r="L10" s="211"/>
    </row>
    <row r="14" spans="2:12" ht="18.75" x14ac:dyDescent="0.3">
      <c r="B14" s="11" t="s">
        <v>30</v>
      </c>
      <c r="C14" s="12"/>
      <c r="D14" s="13"/>
      <c r="E14" s="13"/>
      <c r="F14" s="13"/>
      <c r="G14" s="13"/>
      <c r="H14" s="13"/>
      <c r="I14" s="13"/>
      <c r="J14" s="13"/>
      <c r="K14" s="13"/>
      <c r="L14" s="15"/>
    </row>
    <row r="15" spans="2:12" ht="11.45" customHeight="1" x14ac:dyDescent="0.3">
      <c r="B15" s="14"/>
      <c r="C15" s="14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25.35" customHeight="1" x14ac:dyDescent="0.2">
      <c r="B16" s="187" t="s">
        <v>120</v>
      </c>
      <c r="C16" s="188"/>
      <c r="D16" s="214"/>
      <c r="E16" s="214"/>
      <c r="F16" s="215"/>
      <c r="G16" s="102"/>
      <c r="H16" s="187" t="s">
        <v>32</v>
      </c>
      <c r="I16" s="188"/>
      <c r="J16" s="214"/>
      <c r="K16" s="214"/>
      <c r="L16" s="215"/>
    </row>
    <row r="17" spans="2:12" ht="25.35" customHeight="1" x14ac:dyDescent="0.2">
      <c r="B17" s="207" t="s">
        <v>31</v>
      </c>
      <c r="C17" s="208"/>
      <c r="D17" s="216"/>
      <c r="E17" s="216"/>
      <c r="F17" s="217"/>
      <c r="G17" s="102"/>
      <c r="H17" s="207" t="s">
        <v>119</v>
      </c>
      <c r="I17" s="208"/>
      <c r="J17" s="216"/>
      <c r="K17" s="216"/>
      <c r="L17" s="217"/>
    </row>
    <row r="18" spans="2:12" ht="25.35" customHeight="1" x14ac:dyDescent="0.2">
      <c r="B18" s="191" t="s">
        <v>454</v>
      </c>
      <c r="C18" s="192"/>
      <c r="D18" s="218"/>
      <c r="E18" s="218"/>
      <c r="F18" s="219"/>
      <c r="G18" s="102"/>
      <c r="H18" s="191" t="s">
        <v>100</v>
      </c>
      <c r="I18" s="192"/>
      <c r="J18" s="218"/>
      <c r="K18" s="218"/>
      <c r="L18" s="219"/>
    </row>
    <row r="19" spans="2:12" ht="13.35" customHeight="1" x14ac:dyDescent="0.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 ht="13.35" customHeight="1" x14ac:dyDescent="0.2">
      <c r="G20" s="102"/>
      <c r="H20" s="102"/>
      <c r="I20" s="102"/>
      <c r="J20" s="102"/>
      <c r="K20" s="102"/>
      <c r="L20" s="102"/>
    </row>
    <row r="21" spans="2:12" ht="13.35" customHeight="1" x14ac:dyDescent="0.2"/>
    <row r="22" spans="2:12" ht="13.35" customHeight="1" x14ac:dyDescent="0.2"/>
    <row r="23" spans="2:12" ht="18.75" x14ac:dyDescent="0.3">
      <c r="B23" s="11" t="s">
        <v>461</v>
      </c>
      <c r="C23" s="12"/>
      <c r="D23" s="13"/>
      <c r="E23" s="13"/>
      <c r="F23" s="13"/>
      <c r="G23" s="13"/>
      <c r="H23" s="13"/>
      <c r="I23" s="13"/>
      <c r="J23" s="13"/>
      <c r="K23" s="13"/>
      <c r="L23" s="15"/>
    </row>
    <row r="24" spans="2:12" ht="10.7" customHeight="1" x14ac:dyDescent="0.3">
      <c r="B24" s="14"/>
      <c r="C24" s="14"/>
      <c r="D24" s="10"/>
      <c r="E24" s="10"/>
      <c r="F24" s="10"/>
    </row>
    <row r="25" spans="2:12" ht="25.35" customHeight="1" x14ac:dyDescent="0.2">
      <c r="B25" s="187" t="s">
        <v>459</v>
      </c>
      <c r="C25" s="188"/>
      <c r="D25" s="189"/>
      <c r="E25" s="189"/>
      <c r="F25" s="190"/>
    </row>
    <row r="26" spans="2:12" ht="25.35" customHeight="1" x14ac:dyDescent="0.2">
      <c r="B26" s="191" t="s">
        <v>462</v>
      </c>
      <c r="C26" s="192"/>
      <c r="D26" s="193"/>
      <c r="E26" s="193"/>
      <c r="F26" s="194"/>
    </row>
    <row r="27" spans="2:12" ht="12.75" customHeight="1" x14ac:dyDescent="0.3">
      <c r="B27" s="14"/>
      <c r="C27" s="14"/>
      <c r="D27" s="10"/>
      <c r="E27" s="10"/>
      <c r="F27" s="10"/>
    </row>
    <row r="28" spans="2:12" ht="25.35" customHeight="1" x14ac:dyDescent="0.2">
      <c r="B28" s="187" t="s">
        <v>459</v>
      </c>
      <c r="C28" s="188"/>
      <c r="D28" s="189"/>
      <c r="E28" s="189"/>
      <c r="F28" s="190"/>
    </row>
    <row r="29" spans="2:12" ht="25.35" customHeight="1" x14ac:dyDescent="0.2">
      <c r="B29" s="191" t="s">
        <v>462</v>
      </c>
      <c r="C29" s="192"/>
      <c r="D29" s="193"/>
      <c r="E29" s="193"/>
      <c r="F29" s="194"/>
    </row>
    <row r="31" spans="2:12" ht="25.35" customHeight="1" x14ac:dyDescent="0.2">
      <c r="B31" s="187" t="s">
        <v>459</v>
      </c>
      <c r="C31" s="188"/>
      <c r="D31" s="189"/>
      <c r="E31" s="189"/>
      <c r="F31" s="190"/>
    </row>
    <row r="32" spans="2:12" ht="25.35" customHeight="1" x14ac:dyDescent="0.2">
      <c r="B32" s="191" t="s">
        <v>462</v>
      </c>
      <c r="C32" s="192"/>
      <c r="D32" s="193"/>
      <c r="E32" s="193"/>
      <c r="F32" s="194"/>
    </row>
    <row r="34" spans="2:6" ht="25.35" customHeight="1" x14ac:dyDescent="0.2">
      <c r="B34" s="187" t="s">
        <v>459</v>
      </c>
      <c r="C34" s="188"/>
      <c r="D34" s="189"/>
      <c r="E34" s="189"/>
      <c r="F34" s="190"/>
    </row>
    <row r="35" spans="2:6" ht="25.35" customHeight="1" x14ac:dyDescent="0.2">
      <c r="B35" s="191" t="s">
        <v>462</v>
      </c>
      <c r="C35" s="192"/>
      <c r="D35" s="193"/>
      <c r="E35" s="193"/>
      <c r="F35" s="194"/>
    </row>
    <row r="37" spans="2:6" ht="25.35" customHeight="1" x14ac:dyDescent="0.2">
      <c r="B37" s="187" t="s">
        <v>459</v>
      </c>
      <c r="C37" s="188"/>
      <c r="D37" s="189"/>
      <c r="E37" s="189"/>
      <c r="F37" s="190"/>
    </row>
    <row r="38" spans="2:6" ht="25.35" customHeight="1" x14ac:dyDescent="0.2">
      <c r="B38" s="191" t="s">
        <v>462</v>
      </c>
      <c r="C38" s="192"/>
      <c r="D38" s="193"/>
      <c r="E38" s="193"/>
      <c r="F38" s="194"/>
    </row>
    <row r="40" spans="2:6" ht="25.35" customHeight="1" x14ac:dyDescent="0.2">
      <c r="B40" s="187" t="s">
        <v>459</v>
      </c>
      <c r="C40" s="188"/>
      <c r="D40" s="189"/>
      <c r="E40" s="189"/>
      <c r="F40" s="190"/>
    </row>
    <row r="41" spans="2:6" ht="25.35" customHeight="1" x14ac:dyDescent="0.2">
      <c r="B41" s="191" t="s">
        <v>462</v>
      </c>
      <c r="C41" s="192"/>
      <c r="D41" s="193"/>
      <c r="E41" s="193"/>
      <c r="F41" s="194"/>
    </row>
  </sheetData>
  <sheetProtection sheet="1" objects="1" scenarios="1"/>
  <mergeCells count="62">
    <mergeCell ref="B41:C41"/>
    <mergeCell ref="D41:F41"/>
    <mergeCell ref="B37:C37"/>
    <mergeCell ref="D37:F37"/>
    <mergeCell ref="B38:C38"/>
    <mergeCell ref="D38:F38"/>
    <mergeCell ref="B40:C40"/>
    <mergeCell ref="D40:F40"/>
    <mergeCell ref="B26:C26"/>
    <mergeCell ref="D26:F26"/>
    <mergeCell ref="B28:C28"/>
    <mergeCell ref="D28:F28"/>
    <mergeCell ref="B29:C29"/>
    <mergeCell ref="D29:F29"/>
    <mergeCell ref="J16:L16"/>
    <mergeCell ref="J17:L17"/>
    <mergeCell ref="J18:L18"/>
    <mergeCell ref="B16:C16"/>
    <mergeCell ref="B17:C17"/>
    <mergeCell ref="B18:C18"/>
    <mergeCell ref="D16:F16"/>
    <mergeCell ref="D17:F17"/>
    <mergeCell ref="D18:F18"/>
    <mergeCell ref="H17:I17"/>
    <mergeCell ref="H18:I18"/>
    <mergeCell ref="H16:I16"/>
    <mergeCell ref="B25:C25"/>
    <mergeCell ref="D25:F25"/>
    <mergeCell ref="J10:L10"/>
    <mergeCell ref="B5:C5"/>
    <mergeCell ref="D5:F5"/>
    <mergeCell ref="H5:I5"/>
    <mergeCell ref="J5:L5"/>
    <mergeCell ref="H6:I6"/>
    <mergeCell ref="H7:I7"/>
    <mergeCell ref="H8:I8"/>
    <mergeCell ref="H9:I9"/>
    <mergeCell ref="H10:I10"/>
    <mergeCell ref="B6:C6"/>
    <mergeCell ref="D6:F6"/>
    <mergeCell ref="D7:F7"/>
    <mergeCell ref="D8:F8"/>
    <mergeCell ref="D9:F9"/>
    <mergeCell ref="D10:F10"/>
    <mergeCell ref="B10:C10"/>
    <mergeCell ref="J3:L3"/>
    <mergeCell ref="J6:L6"/>
    <mergeCell ref="J7:L7"/>
    <mergeCell ref="J8:L8"/>
    <mergeCell ref="J9:L9"/>
    <mergeCell ref="H3:I3"/>
    <mergeCell ref="B7:C7"/>
    <mergeCell ref="B8:C8"/>
    <mergeCell ref="B9:C9"/>
    <mergeCell ref="B31:C31"/>
    <mergeCell ref="D31:F31"/>
    <mergeCell ref="B34:C34"/>
    <mergeCell ref="D34:F34"/>
    <mergeCell ref="B35:C35"/>
    <mergeCell ref="D35:F35"/>
    <mergeCell ref="B32:C32"/>
    <mergeCell ref="D32:F32"/>
  </mergeCells>
  <phoneticPr fontId="19" type="noConversion"/>
  <conditionalFormatting sqref="B7:B10">
    <cfRule type="expression" dxfId="39" priority="49" stopIfTrue="1">
      <formula>"OM($E$17&gt;0 och $E$16=0)"</formula>
    </cfRule>
  </conditionalFormatting>
  <conditionalFormatting sqref="H7:H10">
    <cfRule type="expression" dxfId="38" priority="48" stopIfTrue="1">
      <formula>"OM($E$17&gt;0 och $E$16=0)"</formula>
    </cfRule>
  </conditionalFormatting>
  <conditionalFormatting sqref="B18">
    <cfRule type="expression" dxfId="37" priority="38" stopIfTrue="1">
      <formula>"OM($E$17&gt;0 och $E$16=0)"</formula>
    </cfRule>
  </conditionalFormatting>
  <conditionalFormatting sqref="B16:B17">
    <cfRule type="expression" dxfId="36" priority="39" stopIfTrue="1">
      <formula>"OM($E$17&gt;0 och $E$16=0)"</formula>
    </cfRule>
  </conditionalFormatting>
  <conditionalFormatting sqref="H16:H17">
    <cfRule type="expression" dxfId="35" priority="35" stopIfTrue="1">
      <formula>"OM($E$17&gt;0 och $E$16=0)"</formula>
    </cfRule>
  </conditionalFormatting>
  <conditionalFormatting sqref="H18">
    <cfRule type="expression" dxfId="34" priority="34" stopIfTrue="1">
      <formula>"OM($E$17&gt;0 och $E$16=0)"</formula>
    </cfRule>
  </conditionalFormatting>
  <conditionalFormatting sqref="H5:H6">
    <cfRule type="expression" dxfId="33" priority="29" stopIfTrue="1">
      <formula>"OM($E$17&gt;0 och $E$16=0)"</formula>
    </cfRule>
  </conditionalFormatting>
  <conditionalFormatting sqref="H3">
    <cfRule type="expression" dxfId="32" priority="27" stopIfTrue="1">
      <formula>"OM($E$17&gt;0 och $E$16=0)"</formula>
    </cfRule>
  </conditionalFormatting>
  <conditionalFormatting sqref="B5:B6">
    <cfRule type="expression" dxfId="31" priority="28" stopIfTrue="1">
      <formula>"OM($E$17&gt;0 och $E$16=0)"</formula>
    </cfRule>
  </conditionalFormatting>
  <conditionalFormatting sqref="B25">
    <cfRule type="expression" dxfId="30" priority="15" stopIfTrue="1">
      <formula>"OM($E$17&gt;0 och $E$16=0)"</formula>
    </cfRule>
  </conditionalFormatting>
  <conditionalFormatting sqref="B26">
    <cfRule type="expression" dxfId="29" priority="11" stopIfTrue="1">
      <formula>"OM($E$17&gt;0 och $E$16=0)"</formula>
    </cfRule>
  </conditionalFormatting>
  <conditionalFormatting sqref="B28">
    <cfRule type="expression" dxfId="28" priority="10" stopIfTrue="1">
      <formula>"OM($E$17&gt;0 och $E$16=0)"</formula>
    </cfRule>
  </conditionalFormatting>
  <conditionalFormatting sqref="B29">
    <cfRule type="expression" dxfId="27" priority="9" stopIfTrue="1">
      <formula>"OM($E$17&gt;0 och $E$16=0)"</formula>
    </cfRule>
  </conditionalFormatting>
  <conditionalFormatting sqref="B31">
    <cfRule type="expression" dxfId="26" priority="8" stopIfTrue="1">
      <formula>"OM($E$17&gt;0 och $E$16=0)"</formula>
    </cfRule>
  </conditionalFormatting>
  <conditionalFormatting sqref="B32">
    <cfRule type="expression" dxfId="25" priority="7" stopIfTrue="1">
      <formula>"OM($E$17&gt;0 och $E$16=0)"</formula>
    </cfRule>
  </conditionalFormatting>
  <conditionalFormatting sqref="B34">
    <cfRule type="expression" dxfId="24" priority="6" stopIfTrue="1">
      <formula>"OM($E$17&gt;0 och $E$16=0)"</formula>
    </cfRule>
  </conditionalFormatting>
  <conditionalFormatting sqref="B35">
    <cfRule type="expression" dxfId="23" priority="5" stopIfTrue="1">
      <formula>"OM($E$17&gt;0 och $E$16=0)"</formula>
    </cfRule>
  </conditionalFormatting>
  <conditionalFormatting sqref="B37">
    <cfRule type="expression" dxfId="22" priority="4" stopIfTrue="1">
      <formula>"OM($E$17&gt;0 och $E$16=0)"</formula>
    </cfRule>
  </conditionalFormatting>
  <conditionalFormatting sqref="B38">
    <cfRule type="expression" dxfId="21" priority="3" stopIfTrue="1">
      <formula>"OM($E$17&gt;0 och $E$16=0)"</formula>
    </cfRule>
  </conditionalFormatting>
  <conditionalFormatting sqref="B40">
    <cfRule type="expression" dxfId="20" priority="2" stopIfTrue="1">
      <formula>"OM($E$17&gt;0 och $E$16=0)"</formula>
    </cfRule>
  </conditionalFormatting>
  <conditionalFormatting sqref="B41">
    <cfRule type="expression" dxfId="19" priority="1" stopIfTrue="1">
      <formula>"OM($E$17&gt;0 och $E$16=0)"</formula>
    </cfRule>
  </conditionalFormatting>
  <dataValidations count="1">
    <dataValidation type="list" allowBlank="1" showInputMessage="1" showErrorMessage="1" sqref="J5:L5">
      <formula1>"Nets Filial Sverige, Swedbank"</formula1>
    </dataValidation>
  </dataValidations>
  <pageMargins left="0.7" right="0.7" top="0.75" bottom="0.75" header="0.3" footer="0.3"/>
  <pageSetup paperSize="9" scale="97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1:Y255"/>
  <sheetViews>
    <sheetView showGridLines="0" zoomScale="93" zoomScaleNormal="93" zoomScaleSheetLayoutView="70" workbookViewId="0">
      <selection activeCell="D30" sqref="D30:E30"/>
    </sheetView>
  </sheetViews>
  <sheetFormatPr defaultColWidth="9.140625" defaultRowHeight="12.75" outlineLevelRow="1" x14ac:dyDescent="0.2"/>
  <cols>
    <col min="1" max="1" width="9.140625" style="1"/>
    <col min="2" max="2" width="59" style="83" customWidth="1"/>
    <col min="3" max="3" width="20.85546875" style="64" bestFit="1" customWidth="1"/>
    <col min="4" max="4" width="14.7109375" style="65" customWidth="1"/>
    <col min="5" max="5" width="21.5703125" style="74" customWidth="1"/>
    <col min="6" max="6" width="21.5703125" style="49" customWidth="1"/>
    <col min="7" max="7" width="32.5703125" style="93" customWidth="1"/>
    <col min="8" max="8" width="2.7109375" style="7" customWidth="1"/>
    <col min="9" max="9" width="7.28515625" customWidth="1"/>
    <col min="10" max="10" width="19.7109375" customWidth="1"/>
    <col min="11" max="16384" width="9.140625" style="1"/>
  </cols>
  <sheetData>
    <row r="1" spans="1:25" ht="21" x14ac:dyDescent="0.35">
      <c r="A1" s="132"/>
      <c r="B1" s="76"/>
      <c r="C1" s="42"/>
      <c r="D1" s="43"/>
      <c r="E1" s="44"/>
      <c r="F1" s="45"/>
      <c r="G1" s="88"/>
      <c r="H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  <c r="V1" s="2"/>
      <c r="W1" s="2"/>
      <c r="X1" s="2"/>
      <c r="Y1" s="2"/>
    </row>
    <row r="2" spans="1:25" ht="21" x14ac:dyDescent="0.35">
      <c r="A2" s="23"/>
      <c r="B2" s="76"/>
      <c r="C2" s="42"/>
      <c r="D2" s="43"/>
      <c r="E2" s="44"/>
      <c r="F2" s="45"/>
      <c r="G2" s="88"/>
      <c r="H2" s="23"/>
      <c r="K2" s="23"/>
      <c r="L2" s="23"/>
      <c r="M2" s="23"/>
      <c r="N2" s="23"/>
      <c r="O2" s="23"/>
      <c r="P2" s="23"/>
      <c r="Q2" s="23"/>
      <c r="R2" s="23"/>
      <c r="S2" s="23"/>
      <c r="T2" s="2"/>
      <c r="U2" s="2"/>
      <c r="V2" s="2"/>
      <c r="W2" s="2"/>
      <c r="X2" s="2"/>
      <c r="Y2" s="2"/>
    </row>
    <row r="3" spans="1:25" ht="15.75" x14ac:dyDescent="0.25">
      <c r="A3" s="24"/>
      <c r="B3" s="76"/>
      <c r="C3" s="46"/>
      <c r="D3" s="47"/>
      <c r="E3" s="48"/>
      <c r="G3" s="62"/>
      <c r="H3" s="25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2"/>
      <c r="W3" s="2"/>
      <c r="X3" s="2"/>
      <c r="Y3" s="2"/>
    </row>
    <row r="4" spans="1:25" ht="15.75" x14ac:dyDescent="0.25">
      <c r="A4" s="24"/>
      <c r="B4" s="77"/>
      <c r="C4" s="46"/>
      <c r="D4" s="47"/>
      <c r="E4" s="33"/>
      <c r="F4" s="36"/>
      <c r="G4" s="62"/>
      <c r="H4" s="25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18.75" x14ac:dyDescent="0.3">
      <c r="A5" s="141" t="s">
        <v>466</v>
      </c>
      <c r="B5" s="77"/>
      <c r="C5" s="46"/>
      <c r="D5" s="47"/>
      <c r="E5" s="33"/>
      <c r="F5" s="36"/>
      <c r="G5" s="62"/>
      <c r="H5" s="25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ht="15.75" x14ac:dyDescent="0.25">
      <c r="A6" s="24"/>
      <c r="B6" s="77"/>
      <c r="C6" s="46"/>
      <c r="D6" s="47"/>
      <c r="E6" s="33"/>
      <c r="F6" s="36"/>
      <c r="G6" s="62"/>
      <c r="H6" s="25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ht="26.45" customHeight="1" x14ac:dyDescent="0.2">
      <c r="A7" s="2"/>
      <c r="B7" s="113" t="s">
        <v>467</v>
      </c>
      <c r="C7" s="224" t="s">
        <v>455</v>
      </c>
      <c r="D7" s="224"/>
      <c r="E7" s="98" t="s">
        <v>88</v>
      </c>
      <c r="F7" s="114" t="s">
        <v>1</v>
      </c>
      <c r="G7" s="115" t="s">
        <v>2</v>
      </c>
      <c r="H7" s="26"/>
      <c r="K7" s="4"/>
      <c r="L7" s="4"/>
      <c r="M7" s="4"/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</row>
    <row r="8" spans="1:25" ht="25.35" customHeight="1" x14ac:dyDescent="0.2">
      <c r="A8" s="4"/>
      <c r="B8" s="133" t="s">
        <v>468</v>
      </c>
      <c r="C8" s="134" t="s">
        <v>4</v>
      </c>
      <c r="D8" s="50"/>
      <c r="E8" s="51"/>
      <c r="F8" s="37"/>
      <c r="G8" s="89">
        <f>IFERROR(D8*E8,"")</f>
        <v>0</v>
      </c>
      <c r="H8" s="25"/>
      <c r="K8" s="4"/>
      <c r="L8" s="4"/>
      <c r="M8" s="4"/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</row>
    <row r="9" spans="1:25" ht="25.35" customHeight="1" x14ac:dyDescent="0.2">
      <c r="A9" s="4"/>
      <c r="B9" s="135" t="s">
        <v>469</v>
      </c>
      <c r="C9" s="136" t="s">
        <v>470</v>
      </c>
      <c r="D9" s="52"/>
      <c r="E9" s="146"/>
      <c r="F9" s="38"/>
      <c r="G9" s="90">
        <f t="shared" ref="G9:G11" si="0">IFERROR(D9*E9,"")</f>
        <v>0</v>
      </c>
      <c r="H9" s="25"/>
      <c r="K9" s="4"/>
      <c r="L9" s="4"/>
      <c r="M9" s="4"/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</row>
    <row r="10" spans="1:25" ht="25.35" customHeight="1" x14ac:dyDescent="0.2">
      <c r="A10" s="4"/>
      <c r="B10" s="135" t="s">
        <v>471</v>
      </c>
      <c r="C10" s="136" t="s">
        <v>4</v>
      </c>
      <c r="D10" s="52"/>
      <c r="E10" s="53"/>
      <c r="F10" s="38"/>
      <c r="G10" s="90">
        <f t="shared" si="0"/>
        <v>0</v>
      </c>
      <c r="H10" s="25"/>
      <c r="K10" s="4"/>
      <c r="L10" s="4"/>
      <c r="M10" s="4"/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</row>
    <row r="11" spans="1:25" ht="25.35" customHeight="1" x14ac:dyDescent="0.2">
      <c r="A11" s="4"/>
      <c r="B11" s="135" t="s">
        <v>472</v>
      </c>
      <c r="C11" s="144" t="s">
        <v>470</v>
      </c>
      <c r="D11" s="52"/>
      <c r="E11" s="146"/>
      <c r="F11" s="38"/>
      <c r="G11" s="90">
        <f t="shared" si="0"/>
        <v>0</v>
      </c>
      <c r="H11" s="25"/>
      <c r="K11" s="4"/>
      <c r="L11" s="4"/>
      <c r="M11" s="4"/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</row>
    <row r="12" spans="1:25" ht="25.35" customHeight="1" x14ac:dyDescent="0.2">
      <c r="A12" s="4"/>
      <c r="B12" s="135" t="s">
        <v>474</v>
      </c>
      <c r="C12" s="144" t="s">
        <v>4</v>
      </c>
      <c r="D12" s="52"/>
      <c r="E12" s="53"/>
      <c r="F12" s="38"/>
      <c r="G12" s="90">
        <f t="shared" ref="G12:G15" si="1">IFERROR(D12*E12,"")</f>
        <v>0</v>
      </c>
      <c r="H12" s="25"/>
      <c r="K12" s="25"/>
      <c r="L12" s="25"/>
      <c r="M12" s="25"/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</row>
    <row r="13" spans="1:25" ht="25.35" customHeight="1" x14ac:dyDescent="0.2">
      <c r="A13" s="4"/>
      <c r="B13" s="133" t="s">
        <v>473</v>
      </c>
      <c r="C13" s="134" t="s">
        <v>470</v>
      </c>
      <c r="D13" s="52"/>
      <c r="E13" s="146"/>
      <c r="F13" s="38"/>
      <c r="G13" s="90">
        <f t="shared" si="1"/>
        <v>0</v>
      </c>
      <c r="H13" s="25"/>
      <c r="K13" s="25"/>
      <c r="L13" s="25"/>
      <c r="M13" s="25"/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</row>
    <row r="14" spans="1:25" ht="25.35" customHeight="1" x14ac:dyDescent="0.2">
      <c r="A14" s="4"/>
      <c r="B14" s="133" t="s">
        <v>475</v>
      </c>
      <c r="C14" s="134" t="s">
        <v>4</v>
      </c>
      <c r="D14" s="52"/>
      <c r="E14" s="53"/>
      <c r="F14" s="38"/>
      <c r="G14" s="90">
        <f t="shared" si="1"/>
        <v>0</v>
      </c>
      <c r="H14" s="25"/>
      <c r="K14" s="4"/>
      <c r="L14" s="4"/>
      <c r="M14" s="4"/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</row>
    <row r="15" spans="1:25" ht="25.35" customHeight="1" x14ac:dyDescent="0.2">
      <c r="A15" s="4"/>
      <c r="B15" s="133" t="s">
        <v>476</v>
      </c>
      <c r="C15" s="134" t="s">
        <v>470</v>
      </c>
      <c r="D15" s="52"/>
      <c r="E15" s="146"/>
      <c r="F15" s="38"/>
      <c r="G15" s="90">
        <f t="shared" si="1"/>
        <v>0</v>
      </c>
      <c r="H15" s="25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</row>
    <row r="16" spans="1:25" x14ac:dyDescent="0.2">
      <c r="A16" s="4"/>
      <c r="B16" s="76"/>
      <c r="C16" s="41"/>
      <c r="D16" s="47"/>
      <c r="E16" s="54"/>
      <c r="F16" s="55"/>
      <c r="G16" s="62"/>
      <c r="H16" s="25"/>
      <c r="K16" s="4"/>
      <c r="L16" s="4"/>
      <c r="M16" s="4"/>
      <c r="N16" s="4"/>
      <c r="O16" s="4"/>
      <c r="P16" s="4"/>
      <c r="Q16" s="4"/>
      <c r="R16" s="4"/>
      <c r="S16" s="4"/>
      <c r="T16" s="2"/>
      <c r="U16" s="2"/>
      <c r="V16" s="2"/>
      <c r="W16" s="2"/>
      <c r="X16" s="2"/>
      <c r="Y16" s="2"/>
    </row>
    <row r="17" spans="1:25" ht="25.7" customHeight="1" outlineLevel="1" x14ac:dyDescent="0.2">
      <c r="A17" s="4"/>
      <c r="B17" s="113" t="s">
        <v>477</v>
      </c>
      <c r="C17" s="224" t="s">
        <v>455</v>
      </c>
      <c r="D17" s="224"/>
      <c r="E17" s="98" t="s">
        <v>88</v>
      </c>
      <c r="F17" s="114" t="s">
        <v>1</v>
      </c>
      <c r="G17" s="115" t="s">
        <v>2</v>
      </c>
      <c r="H17" s="25"/>
      <c r="K17" s="4"/>
      <c r="L17" s="4"/>
      <c r="M17" s="4"/>
      <c r="N17" s="4"/>
      <c r="O17" s="4"/>
      <c r="P17" s="4"/>
      <c r="Q17" s="4"/>
      <c r="R17" s="4"/>
      <c r="S17" s="4"/>
      <c r="T17" s="2"/>
      <c r="U17" s="2"/>
      <c r="V17" s="2"/>
      <c r="W17" s="2"/>
      <c r="X17" s="2"/>
      <c r="Y17" s="2"/>
    </row>
    <row r="18" spans="1:25" ht="25.35" customHeight="1" outlineLevel="1" x14ac:dyDescent="0.2">
      <c r="A18" s="4"/>
      <c r="B18" s="143" t="s">
        <v>490</v>
      </c>
      <c r="C18" s="134" t="s">
        <v>487</v>
      </c>
      <c r="D18" s="50"/>
      <c r="E18" s="51"/>
      <c r="F18" s="37"/>
      <c r="G18" s="89">
        <f t="shared" ref="G18:G21" si="2">IFERROR(D18*E18,"")</f>
        <v>0</v>
      </c>
      <c r="H18" s="25"/>
      <c r="K18" s="4"/>
      <c r="L18" s="4"/>
      <c r="M18" s="4"/>
      <c r="N18" s="4"/>
      <c r="O18" s="4"/>
      <c r="P18" s="4"/>
      <c r="Q18" s="4"/>
      <c r="R18" s="4"/>
      <c r="S18" s="4"/>
      <c r="T18" s="2"/>
      <c r="U18" s="2"/>
      <c r="V18" s="2"/>
      <c r="W18" s="2"/>
      <c r="X18" s="2"/>
      <c r="Y18" s="2"/>
    </row>
    <row r="19" spans="1:25" ht="25.35" customHeight="1" outlineLevel="1" x14ac:dyDescent="0.2">
      <c r="A19" s="4"/>
      <c r="B19" s="133" t="s">
        <v>483</v>
      </c>
      <c r="C19" s="134" t="s">
        <v>487</v>
      </c>
      <c r="D19" s="52"/>
      <c r="E19" s="53"/>
      <c r="F19" s="38"/>
      <c r="G19" s="90">
        <f t="shared" si="2"/>
        <v>0</v>
      </c>
      <c r="H19" s="25"/>
      <c r="K19" s="4"/>
      <c r="L19" s="4"/>
      <c r="M19" s="4"/>
      <c r="N19" s="4"/>
      <c r="O19" s="4"/>
      <c r="P19" s="4"/>
      <c r="Q19" s="4"/>
      <c r="R19" s="4"/>
      <c r="S19" s="4"/>
      <c r="T19" s="2"/>
      <c r="U19" s="2"/>
      <c r="V19" s="2"/>
      <c r="W19" s="2"/>
      <c r="X19" s="2"/>
      <c r="Y19" s="2"/>
    </row>
    <row r="20" spans="1:25" ht="25.35" customHeight="1" outlineLevel="1" x14ac:dyDescent="0.2">
      <c r="A20" s="4"/>
      <c r="B20" s="133" t="s">
        <v>482</v>
      </c>
      <c r="C20" s="134" t="s">
        <v>487</v>
      </c>
      <c r="D20" s="52"/>
      <c r="E20" s="53"/>
      <c r="F20" s="38"/>
      <c r="G20" s="90">
        <f t="shared" si="2"/>
        <v>0</v>
      </c>
      <c r="H20" s="25"/>
      <c r="K20" s="4"/>
      <c r="L20" s="4"/>
      <c r="M20" s="4"/>
      <c r="N20" s="4"/>
      <c r="O20" s="4"/>
      <c r="P20" s="4"/>
      <c r="Q20" s="4"/>
      <c r="R20" s="4"/>
      <c r="S20" s="4"/>
      <c r="T20" s="2"/>
      <c r="U20" s="2"/>
      <c r="V20" s="2"/>
      <c r="W20" s="2"/>
      <c r="X20" s="2"/>
      <c r="Y20" s="2"/>
    </row>
    <row r="21" spans="1:25" s="2" customFormat="1" ht="25.35" customHeight="1" outlineLevel="1" x14ac:dyDescent="0.2">
      <c r="A21" s="4"/>
      <c r="B21" s="133" t="s">
        <v>481</v>
      </c>
      <c r="C21" s="134" t="s">
        <v>487</v>
      </c>
      <c r="D21" s="52"/>
      <c r="E21" s="53"/>
      <c r="F21" s="38"/>
      <c r="G21" s="90">
        <f t="shared" si="2"/>
        <v>0</v>
      </c>
      <c r="H21" s="25"/>
      <c r="I21"/>
      <c r="J21"/>
    </row>
    <row r="22" spans="1:25" s="2" customFormat="1" ht="25.35" customHeight="1" outlineLevel="1" x14ac:dyDescent="0.2">
      <c r="A22" s="4"/>
      <c r="B22" s="133" t="s">
        <v>480</v>
      </c>
      <c r="C22" s="134" t="s">
        <v>487</v>
      </c>
      <c r="D22" s="50"/>
      <c r="E22" s="51"/>
      <c r="F22" s="37"/>
      <c r="G22" s="89">
        <f t="shared" ref="G22:G26" si="3">IFERROR(D22*E22,"")</f>
        <v>0</v>
      </c>
      <c r="H22" s="25"/>
      <c r="I22"/>
      <c r="J22"/>
    </row>
    <row r="23" spans="1:25" s="2" customFormat="1" ht="25.35" customHeight="1" outlineLevel="1" x14ac:dyDescent="0.2">
      <c r="A23" s="4"/>
      <c r="B23" s="133" t="s">
        <v>479</v>
      </c>
      <c r="C23" s="134" t="s">
        <v>487</v>
      </c>
      <c r="D23" s="52"/>
      <c r="E23" s="53"/>
      <c r="F23" s="38"/>
      <c r="G23" s="90">
        <f t="shared" si="3"/>
        <v>0</v>
      </c>
      <c r="H23" s="25"/>
      <c r="I23"/>
      <c r="J23"/>
    </row>
    <row r="24" spans="1:25" s="2" customFormat="1" ht="25.35" customHeight="1" outlineLevel="1" x14ac:dyDescent="0.2">
      <c r="A24" s="4"/>
      <c r="B24" s="133" t="s">
        <v>478</v>
      </c>
      <c r="C24" s="134" t="s">
        <v>487</v>
      </c>
      <c r="D24" s="52"/>
      <c r="E24" s="53"/>
      <c r="F24" s="38"/>
      <c r="G24" s="90">
        <f t="shared" si="3"/>
        <v>0</v>
      </c>
      <c r="H24" s="25"/>
      <c r="I24"/>
      <c r="J24"/>
    </row>
    <row r="25" spans="1:25" s="2" customFormat="1" ht="25.35" customHeight="1" outlineLevel="1" x14ac:dyDescent="0.2">
      <c r="A25" s="4"/>
      <c r="B25" s="133" t="s">
        <v>484</v>
      </c>
      <c r="C25" s="134" t="s">
        <v>487</v>
      </c>
      <c r="D25" s="52"/>
      <c r="E25" s="53"/>
      <c r="F25" s="38"/>
      <c r="G25" s="90">
        <f t="shared" si="3"/>
        <v>0</v>
      </c>
      <c r="H25" s="25"/>
      <c r="I25"/>
      <c r="J25"/>
    </row>
    <row r="26" spans="1:25" s="2" customFormat="1" ht="25.35" customHeight="1" outlineLevel="1" x14ac:dyDescent="0.2">
      <c r="A26" s="4"/>
      <c r="B26" s="133" t="s">
        <v>485</v>
      </c>
      <c r="C26" s="134" t="s">
        <v>487</v>
      </c>
      <c r="D26" s="52"/>
      <c r="E26" s="53"/>
      <c r="F26" s="38"/>
      <c r="G26" s="90">
        <f t="shared" si="3"/>
        <v>0</v>
      </c>
      <c r="H26" s="25"/>
      <c r="I26"/>
      <c r="J26"/>
    </row>
    <row r="27" spans="1:25" s="9" customFormat="1" ht="16.5" customHeight="1" outlineLevel="1" x14ac:dyDescent="0.2">
      <c r="A27" s="2"/>
      <c r="B27" s="79"/>
      <c r="C27" s="56"/>
      <c r="D27" s="57"/>
      <c r="E27" s="58"/>
      <c r="F27" s="59"/>
      <c r="G27" s="91"/>
      <c r="H27" s="27"/>
      <c r="I27"/>
      <c r="J27"/>
      <c r="K27" s="27"/>
      <c r="L27" s="27"/>
      <c r="M27" s="27"/>
      <c r="N27" s="27"/>
      <c r="O27" s="27"/>
      <c r="P27" s="27"/>
      <c r="Q27" s="27"/>
      <c r="R27" s="27"/>
      <c r="S27" s="27"/>
      <c r="T27" s="2"/>
      <c r="U27" s="2"/>
      <c r="V27" s="2"/>
      <c r="W27" s="2"/>
      <c r="X27" s="2"/>
      <c r="Y27" s="2"/>
    </row>
    <row r="28" spans="1:25" s="2" customFormat="1" outlineLevel="1" x14ac:dyDescent="0.2">
      <c r="A28" s="4"/>
      <c r="B28" s="76"/>
      <c r="C28" s="41"/>
      <c r="D28" s="47"/>
      <c r="E28" s="54"/>
      <c r="F28" s="55"/>
      <c r="G28" s="62"/>
      <c r="I28"/>
      <c r="J28"/>
      <c r="K28" s="4"/>
      <c r="L28" s="4"/>
    </row>
    <row r="29" spans="1:25" s="2" customFormat="1" ht="22.5" outlineLevel="1" x14ac:dyDescent="0.2">
      <c r="A29" s="4"/>
      <c r="B29" s="113" t="s">
        <v>486</v>
      </c>
      <c r="C29" s="224" t="s">
        <v>455</v>
      </c>
      <c r="D29" s="224"/>
      <c r="E29" s="98" t="s">
        <v>88</v>
      </c>
      <c r="F29" s="114" t="s">
        <v>1</v>
      </c>
      <c r="G29" s="115" t="s">
        <v>2</v>
      </c>
      <c r="H29" s="25"/>
      <c r="I29"/>
      <c r="J29"/>
    </row>
    <row r="30" spans="1:25" s="2" customFormat="1" ht="25.35" customHeight="1" outlineLevel="1" x14ac:dyDescent="0.2">
      <c r="A30" s="4"/>
      <c r="B30" s="133" t="s">
        <v>0</v>
      </c>
      <c r="C30" s="134" t="s">
        <v>5</v>
      </c>
      <c r="D30" s="50"/>
      <c r="E30" s="51"/>
      <c r="F30" s="37"/>
      <c r="G30" s="89">
        <f>IFERROR(D30*E30,"")</f>
        <v>0</v>
      </c>
      <c r="H30" s="25"/>
      <c r="I30"/>
      <c r="J30"/>
    </row>
    <row r="31" spans="1:25" s="2" customFormat="1" ht="25.35" customHeight="1" outlineLevel="1" x14ac:dyDescent="0.2">
      <c r="I31"/>
      <c r="J31"/>
    </row>
    <row r="32" spans="1:25" s="4" customFormat="1" ht="39.950000000000003" customHeight="1" thickBot="1" x14ac:dyDescent="0.25">
      <c r="B32" s="80"/>
      <c r="C32" s="28"/>
      <c r="D32" s="30"/>
      <c r="E32" s="33"/>
      <c r="F32" s="39"/>
      <c r="G32" s="30"/>
      <c r="I32"/>
      <c r="J32"/>
      <c r="T32" s="2"/>
      <c r="U32" s="2"/>
      <c r="V32" s="2"/>
      <c r="W32" s="2"/>
      <c r="X32" s="2"/>
      <c r="Y32" s="2"/>
    </row>
    <row r="33" spans="1:25" s="4" customFormat="1" ht="39.950000000000003" customHeight="1" thickBot="1" x14ac:dyDescent="0.25">
      <c r="B33" s="142" t="s">
        <v>3</v>
      </c>
      <c r="C33" s="84"/>
      <c r="D33" s="85"/>
      <c r="E33" s="86"/>
      <c r="F33" s="87"/>
      <c r="G33" s="92">
        <f>IF(COUNTIF(G8:G32,"Båda*")=0, SUM(G8:G32), "Fel. Kontrollera tabellen övan")</f>
        <v>0</v>
      </c>
      <c r="I33"/>
      <c r="J33"/>
      <c r="T33" s="2"/>
      <c r="U33" s="2"/>
      <c r="V33" s="2"/>
      <c r="W33" s="2"/>
      <c r="X33" s="2"/>
      <c r="Y33" s="2"/>
    </row>
    <row r="34" spans="1:25" x14ac:dyDescent="0.2">
      <c r="A34" s="4"/>
      <c r="B34" s="81"/>
      <c r="C34" s="46"/>
      <c r="D34" s="47"/>
      <c r="E34" s="33"/>
      <c r="F34" s="36"/>
      <c r="G34" s="62"/>
      <c r="H34" s="25"/>
      <c r="K34" s="4"/>
      <c r="L34" s="4"/>
      <c r="M34" s="4"/>
      <c r="N34" s="4"/>
      <c r="O34" s="4"/>
      <c r="P34" s="4"/>
      <c r="Q34" s="4"/>
      <c r="R34" s="4"/>
      <c r="S34" s="4"/>
      <c r="T34" s="2"/>
      <c r="U34" s="2"/>
      <c r="V34" s="2"/>
      <c r="W34" s="2"/>
      <c r="X34" s="2"/>
      <c r="Y34" s="2"/>
    </row>
    <row r="35" spans="1:25" x14ac:dyDescent="0.2">
      <c r="A35" s="4"/>
      <c r="B35" s="76"/>
      <c r="C35" s="46"/>
      <c r="D35" s="47"/>
      <c r="E35" s="33"/>
      <c r="F35" s="36"/>
      <c r="G35" s="62"/>
      <c r="H35" s="25"/>
      <c r="K35" s="4"/>
      <c r="L35" s="4"/>
      <c r="M35" s="4"/>
      <c r="N35" s="4"/>
      <c r="O35" s="4"/>
      <c r="P35" s="4"/>
      <c r="Q35" s="4"/>
      <c r="R35" s="4"/>
      <c r="S35" s="4"/>
      <c r="T35" s="2"/>
      <c r="U35" s="2"/>
      <c r="V35" s="2"/>
      <c r="W35" s="2"/>
      <c r="X35" s="2"/>
      <c r="Y35" s="2"/>
    </row>
    <row r="36" spans="1:25" x14ac:dyDescent="0.2">
      <c r="A36" s="4"/>
      <c r="B36" s="77"/>
      <c r="C36" s="46"/>
      <c r="D36" s="47"/>
      <c r="E36" s="33"/>
      <c r="F36" s="36"/>
      <c r="G36" s="62"/>
      <c r="H36" s="25"/>
      <c r="K36" s="4"/>
      <c r="L36" s="4"/>
      <c r="M36" s="4"/>
      <c r="N36" s="4"/>
      <c r="O36" s="4"/>
      <c r="P36" s="4"/>
      <c r="Q36" s="4"/>
      <c r="R36" s="4"/>
      <c r="S36" s="4"/>
      <c r="T36" s="2"/>
      <c r="U36" s="2"/>
      <c r="V36" s="2"/>
      <c r="W36" s="2"/>
      <c r="X36" s="2"/>
      <c r="Y36" s="2"/>
    </row>
    <row r="37" spans="1:25" x14ac:dyDescent="0.2">
      <c r="A37" s="4"/>
      <c r="B37" s="81"/>
      <c r="C37" s="46"/>
      <c r="D37" s="47"/>
      <c r="E37" s="33"/>
      <c r="F37" s="36"/>
      <c r="G37" s="62"/>
      <c r="H37" s="25"/>
      <c r="K37" s="4"/>
      <c r="L37" s="4"/>
      <c r="M37" s="4"/>
      <c r="N37" s="4"/>
      <c r="O37" s="4"/>
      <c r="P37" s="4"/>
      <c r="Q37" s="4"/>
      <c r="R37" s="4"/>
      <c r="S37" s="4"/>
      <c r="T37" s="2"/>
      <c r="U37" s="2"/>
      <c r="V37" s="2"/>
      <c r="W37" s="2"/>
      <c r="X37" s="2"/>
      <c r="Y37" s="2"/>
    </row>
    <row r="38" spans="1:25" x14ac:dyDescent="0.2">
      <c r="A38" s="4"/>
      <c r="B38" s="76"/>
      <c r="C38" s="29"/>
      <c r="D38" s="60"/>
      <c r="E38" s="33"/>
      <c r="F38" s="36"/>
      <c r="G38" s="31"/>
      <c r="H38" s="25"/>
      <c r="K38" s="4"/>
      <c r="L38" s="4"/>
      <c r="M38" s="4"/>
      <c r="N38" s="4"/>
      <c r="O38" s="4"/>
      <c r="P38" s="4"/>
      <c r="Q38" s="4"/>
      <c r="R38" s="4"/>
      <c r="S38" s="4"/>
      <c r="T38" s="2"/>
      <c r="U38" s="2"/>
      <c r="V38" s="2"/>
      <c r="W38" s="2"/>
      <c r="X38" s="2"/>
      <c r="Y38" s="2"/>
    </row>
    <row r="39" spans="1:25" x14ac:dyDescent="0.2">
      <c r="A39" s="2"/>
      <c r="B39" s="77"/>
      <c r="C39" s="29"/>
      <c r="D39" s="60"/>
      <c r="E39" s="33"/>
      <c r="F39" s="36"/>
      <c r="G39" s="31"/>
      <c r="H39" s="25"/>
      <c r="K39" s="4"/>
      <c r="L39" s="4"/>
      <c r="M39" s="4"/>
      <c r="N39" s="4"/>
      <c r="O39" s="4"/>
      <c r="P39" s="4"/>
      <c r="Q39" s="4"/>
      <c r="R39" s="4"/>
      <c r="S39" s="4"/>
      <c r="T39" s="2"/>
      <c r="U39" s="2"/>
      <c r="V39" s="2"/>
      <c r="W39" s="2"/>
      <c r="X39" s="2"/>
      <c r="Y39" s="2"/>
    </row>
    <row r="40" spans="1:25" ht="15.75" x14ac:dyDescent="0.25">
      <c r="A40" s="24"/>
      <c r="B40" s="81"/>
      <c r="C40" s="29"/>
      <c r="D40" s="60"/>
      <c r="E40" s="34"/>
      <c r="F40" s="36"/>
      <c r="G40" s="31"/>
      <c r="H40" s="25"/>
      <c r="K40" s="4"/>
      <c r="L40" s="4"/>
      <c r="M40" s="4"/>
      <c r="N40" s="4"/>
      <c r="O40" s="4"/>
      <c r="P40" s="4"/>
      <c r="Q40" s="4"/>
      <c r="R40" s="4"/>
      <c r="S40" s="4"/>
      <c r="T40" s="2"/>
      <c r="U40" s="2"/>
      <c r="V40" s="2"/>
      <c r="W40" s="2"/>
      <c r="X40" s="2"/>
      <c r="Y40" s="2"/>
    </row>
    <row r="41" spans="1:25" ht="40.700000000000003" customHeight="1" x14ac:dyDescent="0.2">
      <c r="A41" s="25"/>
      <c r="B41" s="78"/>
      <c r="C41" s="61"/>
      <c r="D41" s="62"/>
      <c r="E41" s="48"/>
      <c r="F41" s="63"/>
      <c r="G41" s="62"/>
      <c r="H41" s="25"/>
      <c r="K41" s="4"/>
      <c r="L41" s="4"/>
      <c r="M41" s="4"/>
      <c r="N41" s="4"/>
      <c r="O41" s="4"/>
      <c r="P41" s="4"/>
      <c r="Q41" s="4"/>
      <c r="R41" s="4"/>
      <c r="S41" s="4"/>
      <c r="T41" s="2"/>
      <c r="U41" s="2"/>
      <c r="V41" s="2"/>
      <c r="W41" s="2"/>
      <c r="X41" s="2"/>
      <c r="Y41" s="2"/>
    </row>
    <row r="42" spans="1:25" ht="27.75" customHeight="1" x14ac:dyDescent="0.2">
      <c r="A42" s="25"/>
      <c r="B42" s="78"/>
      <c r="C42" s="61"/>
      <c r="D42" s="62"/>
      <c r="E42" s="48"/>
      <c r="F42" s="63"/>
      <c r="G42" s="62"/>
      <c r="H42" s="25"/>
      <c r="K42" s="4"/>
      <c r="L42" s="4"/>
      <c r="M42" s="4"/>
      <c r="N42" s="4"/>
      <c r="O42" s="4"/>
      <c r="P42" s="4"/>
      <c r="Q42" s="4"/>
      <c r="R42" s="4"/>
      <c r="S42" s="4"/>
      <c r="T42" s="2"/>
      <c r="U42" s="2"/>
      <c r="V42" s="2"/>
      <c r="W42" s="2"/>
      <c r="X42" s="2"/>
      <c r="Y42" s="2"/>
    </row>
    <row r="43" spans="1:25" ht="27.75" customHeight="1" x14ac:dyDescent="0.2">
      <c r="A43" s="25"/>
      <c r="B43" s="78"/>
      <c r="C43" s="61"/>
      <c r="D43" s="62"/>
      <c r="E43" s="48"/>
      <c r="F43" s="63"/>
      <c r="G43" s="62"/>
      <c r="H43" s="25"/>
      <c r="K43" s="4"/>
      <c r="L43" s="4"/>
      <c r="M43" s="4"/>
      <c r="N43" s="4"/>
      <c r="O43" s="4"/>
      <c r="P43" s="4"/>
      <c r="Q43" s="4"/>
      <c r="R43" s="4"/>
      <c r="S43" s="4"/>
      <c r="T43" s="2"/>
      <c r="U43" s="2"/>
      <c r="V43" s="2"/>
      <c r="W43" s="2"/>
      <c r="X43" s="2"/>
      <c r="Y43" s="2"/>
    </row>
    <row r="44" spans="1:25" ht="27.75" customHeight="1" x14ac:dyDescent="0.2">
      <c r="A44" s="25"/>
      <c r="B44" s="78"/>
      <c r="C44" s="61"/>
      <c r="D44" s="62"/>
      <c r="E44" s="48"/>
      <c r="F44" s="63"/>
      <c r="G44" s="62"/>
      <c r="H44" s="25"/>
      <c r="K44" s="4"/>
      <c r="L44" s="4"/>
      <c r="M44" s="4"/>
      <c r="N44" s="4"/>
      <c r="O44" s="4"/>
      <c r="P44" s="4"/>
      <c r="Q44" s="4"/>
      <c r="R44" s="4"/>
      <c r="S44" s="4"/>
      <c r="T44" s="2"/>
      <c r="U44" s="2"/>
      <c r="V44" s="2"/>
      <c r="W44" s="2"/>
      <c r="X44" s="2"/>
      <c r="Y44" s="2"/>
    </row>
    <row r="45" spans="1:25" ht="27.75" customHeight="1" x14ac:dyDescent="0.2">
      <c r="A45" s="25"/>
      <c r="B45" s="78"/>
      <c r="C45" s="61"/>
      <c r="D45" s="62"/>
      <c r="E45" s="48"/>
      <c r="F45" s="63"/>
      <c r="G45" s="62"/>
      <c r="H45" s="25"/>
      <c r="K45" s="4"/>
      <c r="L45" s="4"/>
      <c r="M45" s="4"/>
      <c r="N45" s="4"/>
      <c r="O45" s="4"/>
      <c r="P45" s="4"/>
      <c r="Q45" s="4"/>
      <c r="R45" s="4"/>
      <c r="S45" s="4"/>
      <c r="T45" s="2"/>
      <c r="U45" s="2"/>
      <c r="V45" s="2"/>
      <c r="W45" s="2"/>
      <c r="X45" s="2"/>
      <c r="Y45" s="2"/>
    </row>
    <row r="46" spans="1:25" ht="27.75" customHeight="1" x14ac:dyDescent="0.2">
      <c r="A46" s="25"/>
      <c r="B46" s="78"/>
      <c r="C46" s="61"/>
      <c r="D46" s="62"/>
      <c r="E46" s="48"/>
      <c r="F46" s="63"/>
      <c r="G46" s="62"/>
      <c r="H46" s="25"/>
      <c r="K46" s="4"/>
      <c r="L46" s="4"/>
      <c r="M46" s="4"/>
      <c r="N46" s="4"/>
      <c r="O46" s="4"/>
      <c r="P46" s="4"/>
      <c r="Q46" s="4"/>
      <c r="R46" s="4"/>
      <c r="S46" s="4"/>
      <c r="T46" s="2"/>
      <c r="U46" s="2"/>
      <c r="V46" s="2"/>
      <c r="W46" s="2"/>
      <c r="X46" s="2"/>
      <c r="Y46" s="2"/>
    </row>
    <row r="47" spans="1:25" ht="27.75" customHeight="1" x14ac:dyDescent="0.2">
      <c r="A47" s="25"/>
      <c r="B47" s="78"/>
      <c r="C47" s="61"/>
      <c r="D47" s="62"/>
      <c r="E47" s="48"/>
      <c r="F47" s="63"/>
      <c r="G47" s="62"/>
      <c r="H47" s="25"/>
      <c r="K47" s="4"/>
      <c r="L47" s="4"/>
      <c r="M47" s="4"/>
      <c r="N47" s="4"/>
      <c r="O47" s="4"/>
      <c r="P47" s="4"/>
      <c r="Q47" s="4"/>
      <c r="R47" s="4"/>
      <c r="S47" s="4"/>
      <c r="T47" s="2"/>
      <c r="U47" s="2"/>
      <c r="V47" s="2"/>
      <c r="W47" s="2"/>
      <c r="X47" s="2"/>
      <c r="Y47" s="2"/>
    </row>
    <row r="48" spans="1:25" x14ac:dyDescent="0.2">
      <c r="A48" s="25"/>
      <c r="B48" s="78"/>
      <c r="C48" s="61"/>
      <c r="D48" s="62"/>
      <c r="E48" s="48"/>
      <c r="F48" s="63"/>
      <c r="G48" s="62"/>
      <c r="H48" s="25"/>
      <c r="K48" s="4"/>
      <c r="L48" s="4"/>
      <c r="M48" s="4"/>
      <c r="N48" s="4"/>
      <c r="O48" s="4"/>
      <c r="P48" s="4"/>
      <c r="Q48" s="4"/>
      <c r="R48" s="4"/>
      <c r="S48" s="4"/>
      <c r="T48" s="2"/>
      <c r="U48" s="2"/>
      <c r="V48" s="2"/>
      <c r="W48" s="2"/>
      <c r="X48" s="2"/>
      <c r="Y48" s="2"/>
    </row>
    <row r="49" spans="1:25" x14ac:dyDescent="0.2">
      <c r="A49" s="25"/>
      <c r="B49" s="78"/>
      <c r="C49" s="61"/>
      <c r="D49" s="62"/>
      <c r="E49" s="48"/>
      <c r="F49" s="63"/>
      <c r="G49" s="62"/>
      <c r="H49" s="25"/>
      <c r="K49" s="4"/>
      <c r="L49" s="4"/>
      <c r="M49" s="4"/>
      <c r="N49" s="4"/>
      <c r="O49" s="4"/>
      <c r="P49" s="4"/>
      <c r="Q49" s="4"/>
      <c r="R49" s="4"/>
      <c r="S49" s="4"/>
      <c r="T49" s="2"/>
      <c r="U49" s="2"/>
      <c r="V49" s="2"/>
      <c r="W49" s="2"/>
      <c r="X49" s="2"/>
      <c r="Y49" s="2"/>
    </row>
    <row r="50" spans="1:25" x14ac:dyDescent="0.2">
      <c r="A50" s="25"/>
      <c r="B50" s="78"/>
      <c r="C50" s="61"/>
      <c r="D50" s="62"/>
      <c r="E50" s="48"/>
      <c r="F50" s="63"/>
      <c r="G50" s="62"/>
      <c r="H50" s="25"/>
      <c r="K50" s="4"/>
      <c r="L50" s="4"/>
      <c r="M50" s="4"/>
      <c r="N50" s="4"/>
      <c r="O50" s="4"/>
      <c r="P50" s="4"/>
      <c r="Q50" s="4"/>
      <c r="R50" s="4"/>
      <c r="S50" s="4"/>
      <c r="T50" s="2"/>
      <c r="U50" s="2"/>
      <c r="V50" s="2"/>
      <c r="W50" s="2"/>
      <c r="X50" s="2"/>
      <c r="Y50" s="2"/>
    </row>
    <row r="51" spans="1:25" x14ac:dyDescent="0.2">
      <c r="A51" s="25"/>
      <c r="B51" s="78"/>
      <c r="C51" s="61"/>
      <c r="D51" s="62"/>
      <c r="E51" s="48"/>
      <c r="F51" s="63"/>
      <c r="G51" s="62"/>
      <c r="H51" s="25"/>
      <c r="K51" s="4"/>
      <c r="L51" s="4"/>
      <c r="M51" s="4"/>
      <c r="N51" s="4"/>
      <c r="O51" s="4"/>
      <c r="P51" s="4"/>
      <c r="Q51" s="4"/>
      <c r="R51" s="4"/>
      <c r="S51" s="4"/>
      <c r="T51" s="2"/>
      <c r="U51" s="2"/>
      <c r="V51" s="2"/>
      <c r="W51" s="2"/>
      <c r="X51" s="2"/>
      <c r="Y51" s="2"/>
    </row>
    <row r="52" spans="1:25" x14ac:dyDescent="0.2">
      <c r="A52" s="25"/>
      <c r="B52" s="78"/>
      <c r="C52" s="61"/>
      <c r="D52" s="62"/>
      <c r="E52" s="48"/>
      <c r="F52" s="63"/>
      <c r="G52" s="62"/>
      <c r="H52" s="25"/>
      <c r="K52" s="4"/>
      <c r="L52" s="4"/>
      <c r="M52" s="4"/>
      <c r="N52" s="4"/>
      <c r="O52" s="4"/>
      <c r="P52" s="4"/>
      <c r="Q52" s="4"/>
      <c r="R52" s="4"/>
      <c r="S52" s="4"/>
      <c r="T52" s="2"/>
      <c r="U52" s="2"/>
      <c r="V52" s="2"/>
      <c r="W52" s="2"/>
      <c r="X52" s="2"/>
      <c r="Y52" s="2"/>
    </row>
    <row r="53" spans="1:25" x14ac:dyDescent="0.2">
      <c r="A53" s="25"/>
      <c r="B53" s="78"/>
      <c r="C53" s="61"/>
      <c r="D53" s="62"/>
      <c r="E53" s="48"/>
      <c r="F53" s="63"/>
      <c r="G53" s="62"/>
      <c r="H53" s="25"/>
      <c r="K53" s="4"/>
      <c r="L53" s="4"/>
      <c r="M53" s="4"/>
      <c r="N53" s="4"/>
      <c r="O53" s="4"/>
      <c r="P53" s="4"/>
      <c r="Q53" s="4"/>
      <c r="R53" s="4"/>
      <c r="S53" s="4"/>
      <c r="T53" s="2"/>
      <c r="U53" s="2"/>
      <c r="V53" s="2"/>
      <c r="W53" s="2"/>
      <c r="X53" s="2"/>
      <c r="Y53" s="2"/>
    </row>
    <row r="54" spans="1:25" x14ac:dyDescent="0.2">
      <c r="A54" s="25"/>
      <c r="B54" s="78"/>
      <c r="C54" s="61"/>
      <c r="D54" s="62"/>
      <c r="E54" s="48"/>
      <c r="F54" s="63"/>
      <c r="G54" s="62"/>
      <c r="H54" s="25"/>
      <c r="K54" s="4"/>
      <c r="L54" s="4"/>
      <c r="M54" s="4"/>
      <c r="N54" s="4"/>
      <c r="O54" s="4"/>
      <c r="P54" s="4"/>
      <c r="Q54" s="4"/>
      <c r="R54" s="4"/>
      <c r="S54" s="4"/>
      <c r="T54" s="2"/>
      <c r="U54" s="2"/>
      <c r="V54" s="2"/>
      <c r="W54" s="2"/>
      <c r="X54" s="2"/>
      <c r="Y54" s="2"/>
    </row>
    <row r="55" spans="1:25" x14ac:dyDescent="0.2">
      <c r="A55" s="25"/>
      <c r="B55" s="78"/>
      <c r="C55" s="61"/>
      <c r="D55" s="62"/>
      <c r="E55" s="48"/>
      <c r="F55" s="63"/>
      <c r="G55" s="62"/>
      <c r="H55" s="25"/>
      <c r="K55" s="4"/>
      <c r="L55" s="4"/>
      <c r="M55" s="4"/>
      <c r="N55" s="4"/>
      <c r="O55" s="4"/>
      <c r="P55" s="4"/>
      <c r="Q55" s="4"/>
      <c r="R55" s="4"/>
      <c r="S55" s="4"/>
      <c r="T55" s="2"/>
      <c r="U55" s="2"/>
      <c r="V55" s="2"/>
      <c r="W55" s="2"/>
      <c r="X55" s="2"/>
      <c r="Y55" s="2"/>
    </row>
    <row r="56" spans="1:25" x14ac:dyDescent="0.2">
      <c r="A56" s="25"/>
      <c r="B56" s="78"/>
      <c r="C56" s="61"/>
      <c r="D56" s="62"/>
      <c r="E56" s="48"/>
      <c r="F56" s="63"/>
      <c r="G56" s="62"/>
      <c r="H56" s="25"/>
      <c r="K56" s="4"/>
      <c r="L56" s="4"/>
      <c r="M56" s="4"/>
      <c r="N56" s="4"/>
      <c r="O56" s="4"/>
      <c r="P56" s="4"/>
      <c r="Q56" s="4"/>
      <c r="R56" s="4"/>
      <c r="S56" s="4"/>
      <c r="T56" s="2"/>
      <c r="U56" s="2"/>
      <c r="V56" s="2"/>
      <c r="W56" s="2"/>
      <c r="X56" s="2"/>
      <c r="Y56" s="2"/>
    </row>
    <row r="57" spans="1:25" x14ac:dyDescent="0.2">
      <c r="A57" s="25"/>
      <c r="B57" s="78"/>
      <c r="C57" s="61"/>
      <c r="D57" s="62"/>
      <c r="E57" s="48"/>
      <c r="F57" s="63"/>
      <c r="G57" s="62"/>
      <c r="H57" s="25"/>
      <c r="K57" s="4"/>
      <c r="L57" s="4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</row>
    <row r="58" spans="1:25" x14ac:dyDescent="0.2">
      <c r="A58" s="25"/>
      <c r="B58" s="78"/>
      <c r="C58" s="61"/>
      <c r="D58" s="62"/>
      <c r="E58" s="48"/>
      <c r="F58" s="63"/>
      <c r="G58" s="62"/>
      <c r="H58" s="25"/>
      <c r="K58" s="4"/>
      <c r="L58" s="4"/>
      <c r="M58" s="4"/>
      <c r="N58" s="4"/>
      <c r="O58" s="4"/>
      <c r="P58" s="4"/>
      <c r="Q58" s="4"/>
      <c r="R58" s="4"/>
      <c r="S58" s="4"/>
      <c r="T58" s="2"/>
      <c r="U58" s="2"/>
      <c r="V58" s="2"/>
      <c r="W58" s="2"/>
      <c r="X58" s="2"/>
      <c r="Y58" s="2"/>
    </row>
    <row r="59" spans="1:25" x14ac:dyDescent="0.2">
      <c r="A59" s="25"/>
      <c r="B59" s="78"/>
      <c r="C59" s="61"/>
      <c r="D59" s="62"/>
      <c r="E59" s="48"/>
      <c r="F59" s="63"/>
      <c r="G59" s="62"/>
      <c r="H59" s="25"/>
      <c r="K59" s="4"/>
      <c r="L59" s="4"/>
      <c r="M59" s="4"/>
      <c r="N59" s="4"/>
      <c r="O59" s="4"/>
      <c r="P59" s="4"/>
      <c r="Q59" s="4"/>
      <c r="R59" s="4"/>
      <c r="S59" s="4"/>
      <c r="T59" s="2"/>
      <c r="U59" s="2"/>
      <c r="V59" s="2"/>
      <c r="W59" s="2"/>
      <c r="X59" s="2"/>
      <c r="Y59" s="2"/>
    </row>
    <row r="60" spans="1:25" x14ac:dyDescent="0.2">
      <c r="A60" s="2"/>
      <c r="B60" s="80"/>
      <c r="E60" s="33"/>
      <c r="F60" s="36"/>
      <c r="T60" s="2"/>
      <c r="U60" s="2"/>
      <c r="V60" s="2"/>
      <c r="W60" s="2"/>
      <c r="X60" s="2"/>
      <c r="Y60" s="2"/>
    </row>
    <row r="61" spans="1:25" x14ac:dyDescent="0.2">
      <c r="A61" s="2"/>
      <c r="B61" s="77"/>
      <c r="E61" s="33"/>
      <c r="F61" s="36"/>
      <c r="T61" s="2"/>
      <c r="U61" s="2"/>
      <c r="V61" s="2"/>
      <c r="W61" s="2"/>
      <c r="X61" s="2"/>
      <c r="Y61" s="2"/>
    </row>
    <row r="62" spans="1:25" x14ac:dyDescent="0.2">
      <c r="A62" s="2"/>
      <c r="B62" s="80"/>
      <c r="E62" s="33"/>
      <c r="F62" s="36"/>
      <c r="T62" s="2"/>
      <c r="U62" s="2"/>
      <c r="V62" s="2"/>
      <c r="W62" s="2"/>
      <c r="X62" s="2"/>
      <c r="Y62" s="2"/>
    </row>
    <row r="63" spans="1:25" x14ac:dyDescent="0.2">
      <c r="A63" s="2"/>
      <c r="B63" s="80"/>
      <c r="E63" s="33"/>
      <c r="F63" s="36"/>
      <c r="T63" s="2"/>
      <c r="U63" s="2"/>
      <c r="V63" s="2"/>
      <c r="W63" s="2"/>
      <c r="X63" s="2"/>
      <c r="Y63" s="2"/>
    </row>
    <row r="64" spans="1:25" x14ac:dyDescent="0.2">
      <c r="A64" s="2"/>
      <c r="B64" s="80"/>
      <c r="E64" s="33"/>
      <c r="F64" s="36"/>
    </row>
    <row r="65" spans="1:21" x14ac:dyDescent="0.2">
      <c r="A65" s="2"/>
      <c r="B65" s="77"/>
      <c r="E65" s="33"/>
      <c r="F65" s="36"/>
    </row>
    <row r="66" spans="1:21" x14ac:dyDescent="0.2">
      <c r="A66" s="2"/>
      <c r="B66" s="80"/>
      <c r="E66" s="33"/>
      <c r="F66" s="36"/>
    </row>
    <row r="67" spans="1:21" x14ac:dyDescent="0.2">
      <c r="A67" s="2"/>
      <c r="B67" s="77"/>
      <c r="E67" s="33"/>
      <c r="F67" s="36"/>
    </row>
    <row r="68" spans="1:21" x14ac:dyDescent="0.2">
      <c r="A68" s="2"/>
      <c r="B68" s="80"/>
      <c r="E68" s="33"/>
      <c r="F68" s="36"/>
    </row>
    <row r="69" spans="1:21" x14ac:dyDescent="0.2">
      <c r="A69" s="2"/>
      <c r="B69" s="80"/>
      <c r="E69" s="33"/>
      <c r="F69" s="36"/>
    </row>
    <row r="70" spans="1:21" x14ac:dyDescent="0.2">
      <c r="A70" s="2"/>
      <c r="B70" s="80"/>
      <c r="E70" s="33"/>
      <c r="F70" s="36"/>
    </row>
    <row r="71" spans="1:21" x14ac:dyDescent="0.2">
      <c r="A71" s="2"/>
      <c r="B71" s="77"/>
      <c r="E71" s="33"/>
      <c r="F71" s="36"/>
    </row>
    <row r="72" spans="1:21" x14ac:dyDescent="0.2">
      <c r="A72" s="2"/>
      <c r="B72" s="80"/>
      <c r="E72" s="33"/>
      <c r="F72" s="36"/>
    </row>
    <row r="73" spans="1:21" x14ac:dyDescent="0.2">
      <c r="A73" s="2"/>
      <c r="B73" s="80"/>
      <c r="E73" s="33"/>
      <c r="F73" s="36"/>
    </row>
    <row r="74" spans="1:21" ht="15.75" x14ac:dyDescent="0.25">
      <c r="A74" s="8"/>
      <c r="B74" s="221"/>
      <c r="C74" s="221"/>
      <c r="D74" s="221"/>
      <c r="E74" s="221"/>
      <c r="F74" s="36"/>
    </row>
    <row r="75" spans="1:21" x14ac:dyDescent="0.2">
      <c r="A75" s="2"/>
      <c r="B75" s="80"/>
      <c r="E75" s="33"/>
      <c r="F75" s="36"/>
    </row>
    <row r="76" spans="1:21" x14ac:dyDescent="0.2">
      <c r="A76" s="2"/>
      <c r="B76" s="80"/>
      <c r="E76" s="33"/>
      <c r="F76" s="36"/>
    </row>
    <row r="77" spans="1:21" x14ac:dyDescent="0.2">
      <c r="A77" s="2"/>
      <c r="B77" s="77"/>
      <c r="E77" s="33"/>
      <c r="F77" s="36"/>
    </row>
    <row r="78" spans="1:21" x14ac:dyDescent="0.2">
      <c r="A78" s="2"/>
      <c r="B78" s="80"/>
      <c r="E78" s="33"/>
      <c r="F78" s="36"/>
    </row>
    <row r="79" spans="1:21" x14ac:dyDescent="0.2">
      <c r="A79" s="2"/>
      <c r="B79" s="77"/>
      <c r="E79" s="33"/>
      <c r="F79" s="36"/>
    </row>
    <row r="80" spans="1:21" s="5" customFormat="1" x14ac:dyDescent="0.2">
      <c r="A80" s="2"/>
      <c r="B80" s="80"/>
      <c r="C80" s="64"/>
      <c r="D80" s="65"/>
      <c r="E80" s="33"/>
      <c r="F80" s="36"/>
      <c r="G80" s="93"/>
      <c r="H80" s="7"/>
      <c r="I80"/>
      <c r="J8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5" customFormat="1" x14ac:dyDescent="0.2">
      <c r="A81" s="2"/>
      <c r="B81" s="80"/>
      <c r="C81" s="64"/>
      <c r="D81" s="65"/>
      <c r="E81" s="33"/>
      <c r="F81" s="36"/>
      <c r="G81" s="93"/>
      <c r="H81" s="7"/>
      <c r="I81"/>
      <c r="J8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5" customFormat="1" x14ac:dyDescent="0.2">
      <c r="A82" s="2"/>
      <c r="B82" s="80"/>
      <c r="C82" s="64"/>
      <c r="D82" s="65"/>
      <c r="E82" s="33"/>
      <c r="F82" s="36"/>
      <c r="G82" s="93"/>
      <c r="H82" s="7"/>
      <c r="I82"/>
      <c r="J8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5" customFormat="1" x14ac:dyDescent="0.2">
      <c r="A83" s="2"/>
      <c r="B83" s="80"/>
      <c r="C83" s="64"/>
      <c r="D83" s="65"/>
      <c r="E83" s="33"/>
      <c r="F83" s="36"/>
      <c r="G83" s="93"/>
      <c r="H83" s="7"/>
      <c r="I83"/>
      <c r="J8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5" customFormat="1" x14ac:dyDescent="0.2">
      <c r="A84" s="2"/>
      <c r="B84" s="80"/>
      <c r="C84" s="64"/>
      <c r="D84" s="65"/>
      <c r="E84" s="33"/>
      <c r="F84" s="36"/>
      <c r="G84" s="93"/>
      <c r="H84" s="7"/>
      <c r="I84"/>
      <c r="J8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5" customFormat="1" x14ac:dyDescent="0.2">
      <c r="A85" s="2"/>
      <c r="B85" s="80"/>
      <c r="C85" s="64"/>
      <c r="D85" s="65"/>
      <c r="E85" s="33"/>
      <c r="F85" s="36"/>
      <c r="G85" s="93"/>
      <c r="H85" s="7"/>
      <c r="I85"/>
      <c r="J8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5" customFormat="1" x14ac:dyDescent="0.2">
      <c r="A86" s="2"/>
      <c r="B86" s="80"/>
      <c r="C86" s="64"/>
      <c r="D86" s="65"/>
      <c r="E86" s="33"/>
      <c r="F86" s="36"/>
      <c r="G86" s="93"/>
      <c r="H86" s="7"/>
      <c r="I86"/>
      <c r="J8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5" customFormat="1" x14ac:dyDescent="0.2">
      <c r="A87" s="2"/>
      <c r="B87" s="80"/>
      <c r="C87" s="64"/>
      <c r="D87" s="65"/>
      <c r="E87" s="33"/>
      <c r="F87" s="36"/>
      <c r="G87" s="93"/>
      <c r="H87" s="7"/>
      <c r="I87"/>
      <c r="J8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5" customFormat="1" ht="66.75" customHeight="1" x14ac:dyDescent="0.2">
      <c r="A88" s="2"/>
      <c r="B88" s="77"/>
      <c r="C88" s="64"/>
      <c r="D88" s="65"/>
      <c r="E88" s="35"/>
      <c r="F88" s="39"/>
      <c r="G88" s="93"/>
      <c r="H88" s="7"/>
      <c r="I88"/>
      <c r="J8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5" customFormat="1" x14ac:dyDescent="0.2">
      <c r="A89" s="2"/>
      <c r="B89" s="77"/>
      <c r="C89" s="64"/>
      <c r="D89" s="65"/>
      <c r="E89" s="33"/>
      <c r="F89" s="40"/>
      <c r="G89" s="93"/>
      <c r="H89" s="7"/>
      <c r="I89"/>
      <c r="J8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5" customFormat="1" x14ac:dyDescent="0.2">
      <c r="A90" s="2"/>
      <c r="B90" s="82"/>
      <c r="C90" s="64"/>
      <c r="D90" s="65"/>
      <c r="E90" s="33"/>
      <c r="F90" s="40"/>
      <c r="G90" s="93"/>
      <c r="H90" s="7"/>
      <c r="I90"/>
      <c r="J9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5" customFormat="1" ht="70.5" customHeight="1" x14ac:dyDescent="0.2">
      <c r="A91" s="2"/>
      <c r="B91" s="82"/>
      <c r="C91" s="64"/>
      <c r="D91" s="65"/>
      <c r="E91" s="33"/>
      <c r="F91" s="40"/>
      <c r="G91" s="93"/>
      <c r="H91" s="7"/>
      <c r="I91"/>
      <c r="J9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5" customFormat="1" ht="93.95" customHeight="1" x14ac:dyDescent="0.2">
      <c r="A92" s="2"/>
      <c r="B92" s="82"/>
      <c r="C92" s="64"/>
      <c r="D92" s="65"/>
      <c r="E92" s="33"/>
      <c r="F92" s="40"/>
      <c r="G92" s="93"/>
      <c r="H92" s="7"/>
      <c r="I92"/>
      <c r="J9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5" customFormat="1" ht="82.5" customHeight="1" x14ac:dyDescent="0.2">
      <c r="A93" s="2"/>
      <c r="B93" s="77"/>
      <c r="C93" s="64"/>
      <c r="D93" s="65"/>
      <c r="E93" s="35"/>
      <c r="F93" s="39"/>
      <c r="G93" s="93"/>
      <c r="H93" s="7"/>
      <c r="I93"/>
      <c r="J9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5" customFormat="1" x14ac:dyDescent="0.2">
      <c r="A94" s="2"/>
      <c r="B94" s="82"/>
      <c r="C94" s="64"/>
      <c r="D94" s="65"/>
      <c r="E94" s="33"/>
      <c r="F94" s="40"/>
      <c r="G94" s="93"/>
      <c r="H94" s="7"/>
      <c r="I94"/>
      <c r="J9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5" customFormat="1" x14ac:dyDescent="0.2">
      <c r="A95" s="2"/>
      <c r="B95" s="82"/>
      <c r="C95" s="64"/>
      <c r="D95" s="65"/>
      <c r="E95" s="33"/>
      <c r="F95" s="40"/>
      <c r="G95" s="93"/>
      <c r="H95" s="7"/>
      <c r="I95"/>
      <c r="J9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5" customFormat="1" x14ac:dyDescent="0.2">
      <c r="A96" s="2"/>
      <c r="B96" s="77"/>
      <c r="C96" s="64"/>
      <c r="D96" s="65"/>
      <c r="E96" s="33"/>
      <c r="F96" s="40"/>
      <c r="G96" s="93"/>
      <c r="H96" s="7"/>
      <c r="I96"/>
      <c r="J9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5" customFormat="1" x14ac:dyDescent="0.2">
      <c r="A97" s="2"/>
      <c r="B97" s="221"/>
      <c r="C97" s="221"/>
      <c r="D97" s="221"/>
      <c r="E97" s="221"/>
      <c r="F97" s="36"/>
      <c r="G97" s="93"/>
      <c r="H97" s="7"/>
      <c r="I97"/>
      <c r="J9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5" customFormat="1" x14ac:dyDescent="0.2">
      <c r="A98" s="2"/>
      <c r="B98" s="222"/>
      <c r="C98" s="222"/>
      <c r="D98" s="222"/>
      <c r="E98" s="222"/>
      <c r="F98" s="36"/>
      <c r="G98" s="93"/>
      <c r="H98" s="7"/>
      <c r="I98"/>
      <c r="J9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5" customFormat="1" x14ac:dyDescent="0.2">
      <c r="A99" s="2"/>
      <c r="B99" s="221"/>
      <c r="C99" s="221"/>
      <c r="D99" s="221"/>
      <c r="E99" s="221"/>
      <c r="F99" s="36"/>
      <c r="G99" s="93"/>
      <c r="H99" s="7"/>
      <c r="I99"/>
      <c r="J9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5" customFormat="1" x14ac:dyDescent="0.2">
      <c r="A100" s="2"/>
      <c r="B100" s="222"/>
      <c r="C100" s="222"/>
      <c r="D100" s="222"/>
      <c r="E100" s="222"/>
      <c r="F100" s="36"/>
      <c r="G100" s="93"/>
      <c r="H100" s="7"/>
      <c r="I100"/>
      <c r="J10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5" customFormat="1" x14ac:dyDescent="0.2">
      <c r="A101" s="2"/>
      <c r="B101" s="80"/>
      <c r="C101" s="64"/>
      <c r="D101" s="65"/>
      <c r="E101" s="33"/>
      <c r="F101" s="36"/>
      <c r="G101" s="93"/>
      <c r="H101" s="7"/>
      <c r="I101"/>
      <c r="J10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5" customFormat="1" x14ac:dyDescent="0.2">
      <c r="A102" s="2"/>
      <c r="B102" s="80"/>
      <c r="C102" s="64"/>
      <c r="D102" s="65"/>
      <c r="E102" s="33"/>
      <c r="F102" s="36"/>
      <c r="G102" s="93"/>
      <c r="H102" s="7"/>
      <c r="I102"/>
      <c r="J10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5" customFormat="1" x14ac:dyDescent="0.2">
      <c r="A103" s="2"/>
      <c r="B103" s="77"/>
      <c r="C103" s="3"/>
      <c r="D103" s="31"/>
      <c r="E103" s="33"/>
      <c r="F103" s="40"/>
      <c r="G103" s="31"/>
      <c r="H103" s="7"/>
      <c r="I103"/>
      <c r="J10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5" customFormat="1" x14ac:dyDescent="0.2">
      <c r="A104" s="2"/>
      <c r="B104" s="82"/>
      <c r="C104" s="3"/>
      <c r="D104" s="31"/>
      <c r="E104" s="33"/>
      <c r="F104" s="40"/>
      <c r="G104" s="31"/>
      <c r="H104" s="7"/>
      <c r="I104"/>
      <c r="J10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5" customFormat="1" x14ac:dyDescent="0.2">
      <c r="A105" s="2"/>
      <c r="B105" s="82"/>
      <c r="C105" s="3"/>
      <c r="D105" s="31"/>
      <c r="E105" s="33"/>
      <c r="F105" s="40"/>
      <c r="G105" s="31"/>
      <c r="H105" s="7"/>
      <c r="I105"/>
      <c r="J10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5" customFormat="1" x14ac:dyDescent="0.2">
      <c r="A106" s="2"/>
      <c r="B106" s="82"/>
      <c r="C106" s="3"/>
      <c r="D106" s="31"/>
      <c r="E106" s="33"/>
      <c r="F106" s="40"/>
      <c r="G106" s="31"/>
      <c r="H106" s="7"/>
      <c r="I106"/>
      <c r="J10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5" customFormat="1" ht="25.7" customHeight="1" x14ac:dyDescent="0.25">
      <c r="A107" s="8"/>
      <c r="B107" s="77"/>
      <c r="C107" s="3"/>
      <c r="D107" s="31"/>
      <c r="E107" s="33"/>
      <c r="F107" s="40"/>
      <c r="G107" s="31"/>
      <c r="H107" s="7"/>
      <c r="I107"/>
      <c r="J10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5" customFormat="1" ht="15.75" x14ac:dyDescent="0.25">
      <c r="A108" s="8"/>
      <c r="B108" s="82"/>
      <c r="C108" s="3"/>
      <c r="D108" s="31"/>
      <c r="E108" s="33"/>
      <c r="F108" s="40"/>
      <c r="G108" s="31"/>
      <c r="H108" s="7"/>
      <c r="I108"/>
      <c r="J10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5" customFormat="1" x14ac:dyDescent="0.2">
      <c r="A109" s="2"/>
      <c r="B109" s="82"/>
      <c r="C109" s="3"/>
      <c r="D109" s="31"/>
      <c r="E109" s="33"/>
      <c r="F109" s="40"/>
      <c r="G109" s="31"/>
      <c r="H109" s="7"/>
      <c r="I109"/>
      <c r="J10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5" customFormat="1" x14ac:dyDescent="0.2">
      <c r="A110" s="2"/>
      <c r="B110" s="80"/>
      <c r="C110" s="3"/>
      <c r="D110" s="31"/>
      <c r="E110" s="33"/>
      <c r="F110" s="40"/>
      <c r="G110" s="31"/>
      <c r="H110" s="7"/>
      <c r="I110"/>
      <c r="J1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5" customFormat="1" x14ac:dyDescent="0.2">
      <c r="A111" s="2"/>
      <c r="B111" s="80"/>
      <c r="C111" s="22"/>
      <c r="D111" s="32"/>
      <c r="E111" s="33"/>
      <c r="F111" s="36"/>
      <c r="G111" s="31"/>
      <c r="H111" s="7"/>
      <c r="I111"/>
      <c r="J1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2"/>
      <c r="B112" s="80"/>
      <c r="E112" s="33"/>
      <c r="F112" s="36"/>
    </row>
    <row r="113" spans="1:6" x14ac:dyDescent="0.2">
      <c r="A113" s="2"/>
      <c r="B113" s="80"/>
      <c r="E113" s="33"/>
      <c r="F113" s="36"/>
    </row>
    <row r="114" spans="1:6" x14ac:dyDescent="0.2">
      <c r="A114" s="2"/>
      <c r="B114" s="80"/>
      <c r="E114" s="33"/>
      <c r="F114" s="36"/>
    </row>
    <row r="115" spans="1:6" x14ac:dyDescent="0.2">
      <c r="A115" s="2"/>
      <c r="B115" s="80"/>
      <c r="E115" s="33"/>
      <c r="F115" s="36"/>
    </row>
    <row r="116" spans="1:6" ht="44.45" customHeight="1" x14ac:dyDescent="0.2">
      <c r="A116" s="2"/>
      <c r="B116" s="80"/>
      <c r="E116" s="33"/>
      <c r="F116" s="36"/>
    </row>
    <row r="117" spans="1:6" ht="44.45" customHeight="1" x14ac:dyDescent="0.2">
      <c r="A117" s="2"/>
      <c r="B117" s="80"/>
      <c r="E117" s="33"/>
      <c r="F117" s="36"/>
    </row>
    <row r="118" spans="1:6" ht="44.45" customHeight="1" x14ac:dyDescent="0.2">
      <c r="A118" s="2"/>
      <c r="B118" s="77"/>
      <c r="E118" s="33"/>
      <c r="F118" s="36"/>
    </row>
    <row r="119" spans="1:6" ht="44.45" customHeight="1" x14ac:dyDescent="0.2">
      <c r="A119" s="2"/>
      <c r="B119" s="82"/>
      <c r="E119" s="33"/>
      <c r="F119" s="36"/>
    </row>
    <row r="120" spans="1:6" x14ac:dyDescent="0.2">
      <c r="A120" s="2"/>
      <c r="B120" s="82"/>
      <c r="E120" s="33"/>
      <c r="F120" s="36"/>
    </row>
    <row r="121" spans="1:6" x14ac:dyDescent="0.2">
      <c r="A121" s="2"/>
      <c r="B121" s="82"/>
      <c r="E121" s="33"/>
      <c r="F121" s="36"/>
    </row>
    <row r="122" spans="1:6" ht="15.75" x14ac:dyDescent="0.25">
      <c r="A122" s="8"/>
      <c r="B122" s="82"/>
      <c r="E122" s="33"/>
      <c r="F122" s="36"/>
    </row>
    <row r="123" spans="1:6" x14ac:dyDescent="0.2">
      <c r="A123" s="2"/>
      <c r="B123" s="82"/>
      <c r="E123" s="33"/>
      <c r="F123" s="36"/>
    </row>
    <row r="124" spans="1:6" x14ac:dyDescent="0.2">
      <c r="A124" s="2"/>
      <c r="B124" s="82"/>
      <c r="E124" s="33"/>
      <c r="F124" s="36"/>
    </row>
    <row r="125" spans="1:6" x14ac:dyDescent="0.2">
      <c r="A125" s="2"/>
      <c r="B125" s="82"/>
      <c r="E125" s="33"/>
      <c r="F125" s="36"/>
    </row>
    <row r="126" spans="1:6" x14ac:dyDescent="0.2">
      <c r="A126" s="2"/>
      <c r="B126" s="80"/>
      <c r="E126" s="33"/>
      <c r="F126" s="36"/>
    </row>
    <row r="127" spans="1:6" x14ac:dyDescent="0.2">
      <c r="A127" s="2"/>
      <c r="B127" s="80"/>
      <c r="E127" s="33"/>
      <c r="F127" s="36"/>
    </row>
    <row r="128" spans="1:6" x14ac:dyDescent="0.2">
      <c r="A128" s="2"/>
      <c r="B128" s="80"/>
      <c r="E128" s="33"/>
      <c r="F128" s="36"/>
    </row>
    <row r="129" spans="1:21" x14ac:dyDescent="0.2">
      <c r="A129" s="2"/>
      <c r="B129" s="77"/>
      <c r="E129" s="33"/>
      <c r="F129" s="36"/>
    </row>
    <row r="130" spans="1:21" x14ac:dyDescent="0.2">
      <c r="A130" s="2"/>
      <c r="B130" s="77"/>
      <c r="E130" s="35"/>
      <c r="F130" s="36"/>
    </row>
    <row r="131" spans="1:21" ht="177.2" customHeight="1" x14ac:dyDescent="0.2">
      <c r="A131" s="2"/>
      <c r="B131" s="223"/>
      <c r="E131" s="33"/>
      <c r="F131" s="36"/>
    </row>
    <row r="132" spans="1:21" x14ac:dyDescent="0.2">
      <c r="A132" s="2"/>
      <c r="B132" s="223"/>
      <c r="E132" s="33"/>
      <c r="F132" s="36"/>
    </row>
    <row r="133" spans="1:21" x14ac:dyDescent="0.2">
      <c r="A133" s="2"/>
      <c r="B133" s="223"/>
      <c r="E133" s="33"/>
      <c r="F133" s="36"/>
    </row>
    <row r="134" spans="1:21" x14ac:dyDescent="0.2">
      <c r="A134" s="2"/>
      <c r="B134" s="80"/>
      <c r="E134" s="33"/>
      <c r="F134" s="36"/>
    </row>
    <row r="135" spans="1:21" x14ac:dyDescent="0.2">
      <c r="A135" s="2"/>
      <c r="B135" s="77"/>
      <c r="E135" s="33"/>
      <c r="F135" s="36"/>
    </row>
    <row r="136" spans="1:21" x14ac:dyDescent="0.2">
      <c r="A136" s="2"/>
      <c r="B136" s="220"/>
      <c r="C136" s="220"/>
      <c r="D136" s="220"/>
      <c r="E136" s="220"/>
      <c r="F136" s="36"/>
    </row>
    <row r="137" spans="1:21" ht="16.5" customHeight="1" x14ac:dyDescent="0.25">
      <c r="A137" s="8"/>
      <c r="B137" s="80"/>
      <c r="E137" s="33"/>
      <c r="F137" s="36"/>
    </row>
    <row r="138" spans="1:21" x14ac:dyDescent="0.2">
      <c r="A138" s="2"/>
      <c r="B138" s="80"/>
      <c r="E138" s="33"/>
      <c r="F138" s="36"/>
    </row>
    <row r="139" spans="1:21" x14ac:dyDescent="0.2">
      <c r="A139" s="2"/>
      <c r="B139" s="80"/>
      <c r="E139" s="33"/>
      <c r="F139" s="36"/>
    </row>
    <row r="140" spans="1:21" x14ac:dyDescent="0.2">
      <c r="A140" s="2"/>
      <c r="B140" s="80"/>
      <c r="E140" s="33"/>
      <c r="F140" s="36"/>
    </row>
    <row r="141" spans="1:21" x14ac:dyDescent="0.2">
      <c r="A141" s="2"/>
      <c r="B141" s="80"/>
      <c r="E141" s="33"/>
      <c r="F141" s="36"/>
    </row>
    <row r="142" spans="1:21" x14ac:dyDescent="0.2">
      <c r="A142" s="2"/>
      <c r="B142" s="77"/>
      <c r="C142" s="66"/>
      <c r="D142" s="67"/>
      <c r="E142" s="33"/>
      <c r="F142" s="36"/>
      <c r="G142" s="94"/>
    </row>
    <row r="143" spans="1:21" x14ac:dyDescent="0.2">
      <c r="A143" s="2"/>
      <c r="B143" s="77"/>
      <c r="C143" s="68"/>
      <c r="D143" s="69"/>
      <c r="E143" s="35"/>
      <c r="F143" s="70"/>
      <c r="G143" s="95"/>
    </row>
    <row r="144" spans="1:21" s="5" customFormat="1" ht="29.45" customHeight="1" x14ac:dyDescent="0.2">
      <c r="A144" s="2"/>
      <c r="B144" s="80"/>
      <c r="C144" s="64"/>
      <c r="D144" s="65"/>
      <c r="E144" s="33"/>
      <c r="F144" s="36"/>
      <c r="G144" s="93"/>
      <c r="H144" s="7"/>
      <c r="I144"/>
      <c r="J14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s="5" customFormat="1" x14ac:dyDescent="0.2">
      <c r="A145" s="2"/>
      <c r="B145" s="80"/>
      <c r="C145" s="64"/>
      <c r="D145" s="65"/>
      <c r="E145" s="33"/>
      <c r="F145" s="36"/>
      <c r="G145" s="93"/>
      <c r="H145" s="7"/>
      <c r="I145"/>
      <c r="J14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5" customFormat="1" x14ac:dyDescent="0.2">
      <c r="A146" s="2"/>
      <c r="B146" s="80"/>
      <c r="C146" s="64"/>
      <c r="D146" s="65"/>
      <c r="E146" s="33"/>
      <c r="F146" s="36"/>
      <c r="G146" s="93"/>
      <c r="H146" s="7"/>
      <c r="I146"/>
      <c r="J14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5" customFormat="1" x14ac:dyDescent="0.2">
      <c r="A147" s="2"/>
      <c r="B147" s="80"/>
      <c r="C147" s="64"/>
      <c r="D147" s="65"/>
      <c r="E147" s="33"/>
      <c r="F147" s="36"/>
      <c r="G147" s="93"/>
      <c r="H147" s="7"/>
      <c r="I147"/>
      <c r="J1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5" customFormat="1" x14ac:dyDescent="0.2">
      <c r="A148" s="2"/>
      <c r="B148" s="77"/>
      <c r="C148" s="64"/>
      <c r="D148" s="65"/>
      <c r="E148" s="33"/>
      <c r="F148" s="36"/>
      <c r="G148" s="93"/>
      <c r="H148" s="7"/>
      <c r="I148"/>
      <c r="J14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5" customFormat="1" ht="15.75" x14ac:dyDescent="0.25">
      <c r="A149" s="8"/>
      <c r="B149" s="221"/>
      <c r="C149" s="221"/>
      <c r="D149" s="221"/>
      <c r="E149" s="221"/>
      <c r="F149" s="36"/>
      <c r="G149" s="93"/>
      <c r="H149" s="7"/>
      <c r="I149"/>
      <c r="J1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5" customFormat="1" x14ac:dyDescent="0.2">
      <c r="A150" s="2"/>
      <c r="B150" s="80"/>
      <c r="C150" s="64"/>
      <c r="D150" s="65"/>
      <c r="E150" s="33"/>
      <c r="F150" s="36"/>
      <c r="G150" s="93"/>
      <c r="H150" s="7"/>
      <c r="I150"/>
      <c r="J15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5" customFormat="1" x14ac:dyDescent="0.2">
      <c r="A151" s="2"/>
      <c r="B151" s="80"/>
      <c r="C151" s="64"/>
      <c r="D151" s="65"/>
      <c r="E151" s="33"/>
      <c r="F151" s="36"/>
      <c r="G151" s="93"/>
      <c r="H151" s="7"/>
      <c r="I151"/>
      <c r="J15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5" customFormat="1" x14ac:dyDescent="0.2">
      <c r="A152" s="2"/>
      <c r="B152" s="77"/>
      <c r="C152" s="64"/>
      <c r="D152" s="65"/>
      <c r="E152" s="35"/>
      <c r="F152" s="36"/>
      <c r="G152" s="93"/>
      <c r="H152" s="7"/>
      <c r="I152"/>
      <c r="J15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5" customFormat="1" x14ac:dyDescent="0.2">
      <c r="A153" s="2"/>
      <c r="B153" s="77"/>
      <c r="C153" s="64"/>
      <c r="D153" s="65"/>
      <c r="E153" s="35"/>
      <c r="F153" s="36"/>
      <c r="G153" s="93"/>
      <c r="H153" s="7"/>
      <c r="I153"/>
      <c r="J15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5" customFormat="1" x14ac:dyDescent="0.2">
      <c r="A154" s="2"/>
      <c r="B154" s="220"/>
      <c r="C154" s="220"/>
      <c r="D154" s="220"/>
      <c r="E154" s="220"/>
      <c r="F154" s="36"/>
      <c r="G154" s="93"/>
      <c r="H154" s="7"/>
      <c r="I154"/>
      <c r="J15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5" customFormat="1" ht="12.75" customHeight="1" x14ac:dyDescent="0.25">
      <c r="A155" s="8"/>
      <c r="B155" s="80"/>
      <c r="C155" s="64"/>
      <c r="D155" s="65"/>
      <c r="E155" s="33"/>
      <c r="F155" s="36"/>
      <c r="G155" s="93"/>
      <c r="H155" s="7"/>
      <c r="I155"/>
      <c r="J15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5" customFormat="1" x14ac:dyDescent="0.2">
      <c r="A156" s="2"/>
      <c r="B156" s="80"/>
      <c r="C156" s="64"/>
      <c r="D156" s="65"/>
      <c r="E156" s="33"/>
      <c r="F156" s="36"/>
      <c r="G156" s="93"/>
      <c r="H156" s="7"/>
      <c r="I156"/>
      <c r="J15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5" customFormat="1" ht="212.25" customHeight="1" x14ac:dyDescent="0.2">
      <c r="A157" s="2"/>
      <c r="B157" s="80"/>
      <c r="C157" s="64"/>
      <c r="D157" s="65"/>
      <c r="E157" s="33"/>
      <c r="F157" s="36"/>
      <c r="G157" s="93"/>
      <c r="H157" s="7"/>
      <c r="I157"/>
      <c r="J15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5" customFormat="1" x14ac:dyDescent="0.2">
      <c r="A158" s="2"/>
      <c r="B158" s="80"/>
      <c r="C158" s="64"/>
      <c r="D158" s="65"/>
      <c r="E158" s="33"/>
      <c r="F158" s="36"/>
      <c r="G158" s="93"/>
      <c r="H158" s="7"/>
      <c r="I158"/>
      <c r="J15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5" customFormat="1" x14ac:dyDescent="0.2">
      <c r="A159" s="2"/>
      <c r="B159" s="80"/>
      <c r="C159" s="64"/>
      <c r="D159" s="65"/>
      <c r="E159" s="33"/>
      <c r="F159" s="36"/>
      <c r="G159" s="93"/>
      <c r="H159" s="7"/>
      <c r="I159"/>
      <c r="J15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">
      <c r="A160" s="2"/>
      <c r="B160" s="80"/>
      <c r="E160" s="33"/>
      <c r="F160" s="36"/>
    </row>
    <row r="161" spans="1:10" s="2" customFormat="1" x14ac:dyDescent="0.2">
      <c r="B161" s="80"/>
      <c r="C161" s="64"/>
      <c r="D161" s="65"/>
      <c r="E161" s="33"/>
      <c r="F161" s="36"/>
      <c r="G161" s="93"/>
      <c r="H161" s="6"/>
      <c r="I161"/>
      <c r="J161"/>
    </row>
    <row r="162" spans="1:10" ht="15.75" x14ac:dyDescent="0.25">
      <c r="A162" s="8"/>
      <c r="B162" s="77"/>
      <c r="E162" s="35"/>
      <c r="F162" s="36"/>
    </row>
    <row r="163" spans="1:10" x14ac:dyDescent="0.2">
      <c r="A163" s="2"/>
      <c r="B163" s="77"/>
      <c r="E163" s="35"/>
      <c r="F163" s="36"/>
    </row>
    <row r="164" spans="1:10" x14ac:dyDescent="0.2">
      <c r="A164" s="2"/>
      <c r="B164" s="77"/>
      <c r="C164" s="68"/>
      <c r="D164" s="69"/>
      <c r="E164" s="35"/>
      <c r="F164" s="70"/>
      <c r="G164" s="95"/>
    </row>
    <row r="165" spans="1:10" x14ac:dyDescent="0.2">
      <c r="A165" s="2"/>
      <c r="B165" s="223"/>
      <c r="E165" s="33"/>
      <c r="F165" s="36"/>
    </row>
    <row r="166" spans="1:10" x14ac:dyDescent="0.2">
      <c r="A166" s="2"/>
      <c r="B166" s="223"/>
      <c r="E166" s="33"/>
      <c r="F166" s="36"/>
    </row>
    <row r="167" spans="1:10" x14ac:dyDescent="0.2">
      <c r="A167" s="2"/>
      <c r="B167" s="223"/>
      <c r="E167" s="33"/>
      <c r="F167" s="36"/>
    </row>
    <row r="168" spans="1:10" ht="30.2" customHeight="1" x14ac:dyDescent="0.2">
      <c r="A168" s="2"/>
      <c r="B168" s="223"/>
      <c r="E168" s="33"/>
      <c r="F168" s="36"/>
    </row>
    <row r="169" spans="1:10" ht="33.200000000000003" customHeight="1" x14ac:dyDescent="0.2">
      <c r="A169" s="2"/>
      <c r="B169" s="77"/>
      <c r="E169" s="35"/>
      <c r="F169" s="36"/>
    </row>
    <row r="170" spans="1:10" ht="33.200000000000003" customHeight="1" x14ac:dyDescent="0.2">
      <c r="A170" s="2"/>
      <c r="B170" s="77"/>
      <c r="E170" s="35"/>
      <c r="F170" s="36"/>
    </row>
    <row r="171" spans="1:10" x14ac:dyDescent="0.2">
      <c r="A171" s="2"/>
      <c r="B171" s="77"/>
      <c r="E171" s="35"/>
      <c r="F171" s="36"/>
    </row>
    <row r="172" spans="1:10" x14ac:dyDescent="0.2">
      <c r="A172" s="2"/>
      <c r="B172" s="77"/>
      <c r="E172" s="33"/>
      <c r="F172" s="36"/>
    </row>
    <row r="173" spans="1:10" ht="12.75" customHeight="1" x14ac:dyDescent="0.25">
      <c r="A173" s="8"/>
      <c r="B173" s="77"/>
      <c r="E173" s="35"/>
      <c r="F173" s="36"/>
    </row>
    <row r="174" spans="1:10" ht="52.5" customHeight="1" x14ac:dyDescent="0.25">
      <c r="A174" s="8"/>
      <c r="B174" s="77"/>
      <c r="E174" s="35"/>
      <c r="F174" s="36"/>
    </row>
    <row r="175" spans="1:10" ht="27.75" customHeight="1" x14ac:dyDescent="0.25">
      <c r="A175" s="8"/>
      <c r="B175" s="77"/>
      <c r="E175" s="35"/>
      <c r="F175" s="36"/>
    </row>
    <row r="176" spans="1:10" ht="42.75" customHeight="1" x14ac:dyDescent="0.25">
      <c r="A176" s="8"/>
      <c r="B176" s="220"/>
      <c r="C176" s="220"/>
      <c r="D176" s="220"/>
      <c r="E176" s="220"/>
      <c r="F176" s="36"/>
    </row>
    <row r="177" spans="1:21" ht="15.75" x14ac:dyDescent="0.25">
      <c r="A177" s="8"/>
      <c r="B177" s="80"/>
      <c r="E177" s="33"/>
      <c r="F177" s="36"/>
    </row>
    <row r="178" spans="1:21" ht="55.9" customHeight="1" x14ac:dyDescent="0.25">
      <c r="A178" s="8"/>
      <c r="B178" s="80"/>
      <c r="E178" s="33"/>
      <c r="F178" s="36"/>
    </row>
    <row r="179" spans="1:21" ht="12.75" customHeight="1" x14ac:dyDescent="0.25">
      <c r="A179" s="8"/>
      <c r="B179" s="80"/>
      <c r="E179" s="33"/>
      <c r="F179" s="36"/>
    </row>
    <row r="180" spans="1:21" ht="12.75" customHeight="1" x14ac:dyDescent="0.25">
      <c r="A180" s="8"/>
      <c r="B180" s="80"/>
      <c r="E180" s="33"/>
      <c r="F180" s="36"/>
    </row>
    <row r="181" spans="1:21" ht="12.75" customHeight="1" x14ac:dyDescent="0.25">
      <c r="A181" s="8"/>
      <c r="B181" s="80"/>
      <c r="E181" s="33"/>
      <c r="F181" s="36"/>
    </row>
    <row r="182" spans="1:21" ht="12.75" customHeight="1" x14ac:dyDescent="0.25">
      <c r="A182" s="8"/>
      <c r="B182" s="77"/>
      <c r="E182" s="35"/>
      <c r="F182" s="36"/>
    </row>
    <row r="183" spans="1:21" ht="15.75" x14ac:dyDescent="0.25">
      <c r="A183" s="8"/>
      <c r="B183" s="82"/>
      <c r="E183" s="71"/>
      <c r="F183" s="72"/>
    </row>
    <row r="184" spans="1:21" x14ac:dyDescent="0.2">
      <c r="A184" s="2"/>
      <c r="B184" s="220"/>
      <c r="C184" s="220"/>
      <c r="D184" s="220"/>
      <c r="E184" s="220"/>
      <c r="F184" s="72"/>
    </row>
    <row r="185" spans="1:21" ht="15.75" x14ac:dyDescent="0.25">
      <c r="A185" s="8"/>
      <c r="B185" s="80"/>
      <c r="E185" s="33"/>
      <c r="F185" s="72"/>
    </row>
    <row r="186" spans="1:21" ht="15.75" x14ac:dyDescent="0.25">
      <c r="A186" s="8"/>
      <c r="B186" s="80"/>
      <c r="E186" s="33"/>
      <c r="F186" s="72"/>
    </row>
    <row r="187" spans="1:21" ht="15.75" x14ac:dyDescent="0.25">
      <c r="A187" s="8"/>
      <c r="B187" s="80"/>
      <c r="E187" s="33"/>
      <c r="F187" s="72"/>
    </row>
    <row r="188" spans="1:21" ht="15.75" x14ac:dyDescent="0.25">
      <c r="A188" s="8"/>
      <c r="B188" s="80"/>
      <c r="E188" s="33"/>
      <c r="F188" s="72"/>
    </row>
    <row r="189" spans="1:21" ht="15.75" x14ac:dyDescent="0.25">
      <c r="A189" s="8"/>
      <c r="B189" s="82"/>
      <c r="E189" s="71"/>
      <c r="F189" s="72"/>
    </row>
    <row r="190" spans="1:21" ht="15.75" x14ac:dyDescent="0.25">
      <c r="A190" s="8"/>
      <c r="B190" s="82"/>
      <c r="E190" s="71"/>
      <c r="F190" s="72"/>
    </row>
    <row r="191" spans="1:21" ht="15.75" x14ac:dyDescent="0.25">
      <c r="A191" s="8"/>
      <c r="B191" s="220"/>
      <c r="C191" s="220"/>
      <c r="D191" s="220"/>
      <c r="E191" s="220"/>
      <c r="F191" s="72"/>
    </row>
    <row r="192" spans="1:21" s="5" customFormat="1" ht="15.75" x14ac:dyDescent="0.25">
      <c r="A192" s="8"/>
      <c r="B192" s="80"/>
      <c r="C192" s="64"/>
      <c r="D192" s="65"/>
      <c r="E192" s="33"/>
      <c r="F192" s="72"/>
      <c r="G192" s="93"/>
      <c r="H192" s="7"/>
      <c r="I192"/>
      <c r="J19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s="5" customFormat="1" ht="15.75" x14ac:dyDescent="0.25">
      <c r="A193" s="8"/>
      <c r="B193" s="80"/>
      <c r="C193" s="64"/>
      <c r="D193" s="65"/>
      <c r="E193" s="33"/>
      <c r="F193" s="72"/>
      <c r="G193" s="93"/>
      <c r="H193" s="7"/>
      <c r="I193"/>
      <c r="J19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s="5" customFormat="1" ht="15.75" x14ac:dyDescent="0.25">
      <c r="A194" s="8"/>
      <c r="B194" s="82"/>
      <c r="C194" s="64"/>
      <c r="D194" s="65"/>
      <c r="E194" s="71"/>
      <c r="F194" s="72"/>
      <c r="G194" s="93"/>
      <c r="H194" s="7"/>
      <c r="I194"/>
      <c r="J19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s="5" customFormat="1" ht="15.75" x14ac:dyDescent="0.25">
      <c r="A195" s="8"/>
      <c r="B195" s="82"/>
      <c r="C195" s="64"/>
      <c r="D195" s="65"/>
      <c r="E195" s="71"/>
      <c r="F195" s="72"/>
      <c r="G195" s="93"/>
      <c r="H195" s="7"/>
      <c r="I195"/>
      <c r="J19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s="5" customFormat="1" ht="15.75" x14ac:dyDescent="0.25">
      <c r="A196" s="8"/>
      <c r="B196" s="82"/>
      <c r="C196" s="64"/>
      <c r="D196" s="65"/>
      <c r="E196" s="71"/>
      <c r="F196" s="72"/>
      <c r="G196" s="93"/>
      <c r="H196" s="7"/>
      <c r="I196"/>
      <c r="J19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s="5" customFormat="1" ht="15.75" x14ac:dyDescent="0.25">
      <c r="A197" s="8"/>
      <c r="B197" s="82"/>
      <c r="C197" s="64"/>
      <c r="D197" s="65"/>
      <c r="E197" s="71"/>
      <c r="F197" s="72"/>
      <c r="G197" s="93"/>
      <c r="H197" s="7"/>
      <c r="I197"/>
      <c r="J19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s="5" customFormat="1" ht="66.75" customHeight="1" x14ac:dyDescent="0.25">
      <c r="A198" s="8"/>
      <c r="B198" s="82"/>
      <c r="C198" s="64"/>
      <c r="D198" s="65"/>
      <c r="E198" s="71"/>
      <c r="F198" s="72"/>
      <c r="G198" s="93"/>
      <c r="H198" s="7"/>
      <c r="I198"/>
      <c r="J19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s="5" customFormat="1" ht="30.2" customHeight="1" x14ac:dyDescent="0.25">
      <c r="A199" s="8"/>
      <c r="B199" s="82"/>
      <c r="C199" s="64"/>
      <c r="D199" s="65"/>
      <c r="E199" s="71"/>
      <c r="F199" s="72"/>
      <c r="G199" s="93"/>
      <c r="H199" s="7"/>
      <c r="I199"/>
      <c r="J19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s="5" customFormat="1" ht="15.75" x14ac:dyDescent="0.25">
      <c r="A200" s="8"/>
      <c r="B200" s="82"/>
      <c r="C200" s="64"/>
      <c r="D200" s="65"/>
      <c r="E200" s="71"/>
      <c r="F200" s="73"/>
      <c r="G200" s="93"/>
      <c r="H200" s="7"/>
      <c r="I200"/>
      <c r="J20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s="5" customFormat="1" ht="15.75" x14ac:dyDescent="0.25">
      <c r="A201" s="8"/>
      <c r="B201" s="82"/>
      <c r="C201" s="64"/>
      <c r="D201" s="65"/>
      <c r="E201" s="71"/>
      <c r="F201" s="73"/>
      <c r="G201" s="93"/>
      <c r="H201" s="7"/>
      <c r="I201"/>
      <c r="J20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s="5" customFormat="1" ht="15.75" x14ac:dyDescent="0.25">
      <c r="A202" s="8"/>
      <c r="B202" s="82"/>
      <c r="C202" s="64"/>
      <c r="D202" s="65"/>
      <c r="E202" s="71"/>
      <c r="F202" s="73"/>
      <c r="G202" s="93"/>
      <c r="H202" s="7"/>
      <c r="I202"/>
      <c r="J20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s="5" customFormat="1" ht="15.75" x14ac:dyDescent="0.25">
      <c r="A203" s="8"/>
      <c r="B203" s="82"/>
      <c r="C203" s="64"/>
      <c r="D203" s="65"/>
      <c r="E203" s="71"/>
      <c r="F203" s="73"/>
      <c r="G203" s="93"/>
      <c r="H203" s="7"/>
      <c r="I203"/>
      <c r="J20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s="5" customFormat="1" ht="57" customHeight="1" x14ac:dyDescent="0.25">
      <c r="A204" s="8"/>
      <c r="B204" s="82"/>
      <c r="C204" s="64"/>
      <c r="D204" s="65"/>
      <c r="E204" s="71"/>
      <c r="F204" s="73"/>
      <c r="G204" s="93"/>
      <c r="H204" s="7"/>
      <c r="I204"/>
      <c r="J20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s="5" customFormat="1" ht="57" customHeight="1" x14ac:dyDescent="0.25">
      <c r="A205" s="8"/>
      <c r="B205" s="83"/>
      <c r="C205" s="64"/>
      <c r="D205" s="65"/>
      <c r="E205" s="74"/>
      <c r="F205" s="73"/>
      <c r="G205" s="93"/>
      <c r="H205" s="7"/>
      <c r="I205"/>
      <c r="J20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s="5" customFormat="1" ht="15.75" x14ac:dyDescent="0.25">
      <c r="A206" s="8"/>
      <c r="B206" s="83"/>
      <c r="C206" s="64"/>
      <c r="D206" s="65"/>
      <c r="E206" s="74"/>
      <c r="F206" s="73"/>
      <c r="G206" s="93"/>
      <c r="H206" s="7"/>
      <c r="I206"/>
      <c r="J20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s="5" customFormat="1" ht="15.75" x14ac:dyDescent="0.25">
      <c r="A207" s="8"/>
      <c r="B207" s="83"/>
      <c r="C207" s="64"/>
      <c r="D207" s="65"/>
      <c r="E207" s="74"/>
      <c r="F207" s="73"/>
      <c r="G207" s="93"/>
      <c r="H207" s="7"/>
      <c r="I207"/>
      <c r="J20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5" customFormat="1" ht="15.75" x14ac:dyDescent="0.25">
      <c r="A208" s="8"/>
      <c r="B208" s="83"/>
      <c r="C208" s="64"/>
      <c r="D208" s="65"/>
      <c r="E208" s="74"/>
      <c r="F208" s="73"/>
      <c r="G208" s="93"/>
      <c r="H208" s="7"/>
      <c r="I208"/>
      <c r="J20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s="5" customFormat="1" ht="15.75" x14ac:dyDescent="0.25">
      <c r="A209" s="8"/>
      <c r="B209" s="83"/>
      <c r="C209" s="64"/>
      <c r="D209" s="65"/>
      <c r="E209" s="74"/>
      <c r="F209" s="73"/>
      <c r="G209" s="93"/>
      <c r="H209" s="7"/>
      <c r="I209"/>
      <c r="J20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s="5" customFormat="1" ht="15.75" x14ac:dyDescent="0.25">
      <c r="A210" s="8"/>
      <c r="B210" s="83"/>
      <c r="C210" s="64"/>
      <c r="D210" s="65"/>
      <c r="E210" s="74"/>
      <c r="F210" s="73"/>
      <c r="G210" s="93"/>
      <c r="H210" s="7"/>
      <c r="I210"/>
      <c r="J2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s="5" customFormat="1" ht="15.75" x14ac:dyDescent="0.25">
      <c r="A211" s="8"/>
      <c r="B211" s="83"/>
      <c r="C211" s="64"/>
      <c r="D211" s="65"/>
      <c r="E211" s="74"/>
      <c r="F211" s="73"/>
      <c r="G211" s="93"/>
      <c r="H211" s="7"/>
      <c r="I211"/>
      <c r="J2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s="5" customFormat="1" ht="15.75" x14ac:dyDescent="0.25">
      <c r="A212" s="8"/>
      <c r="B212" s="83"/>
      <c r="C212" s="64"/>
      <c r="D212" s="65"/>
      <c r="E212" s="74"/>
      <c r="F212" s="73"/>
      <c r="G212" s="93"/>
      <c r="H212" s="7"/>
      <c r="I212"/>
      <c r="J21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s="5" customFormat="1" ht="15.75" x14ac:dyDescent="0.25">
      <c r="A213" s="8"/>
      <c r="B213" s="83"/>
      <c r="C213" s="64"/>
      <c r="D213" s="65"/>
      <c r="E213" s="74"/>
      <c r="F213" s="73"/>
      <c r="G213" s="93"/>
      <c r="H213" s="7"/>
      <c r="I213"/>
      <c r="J2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s="5" customFormat="1" ht="15.75" x14ac:dyDescent="0.25">
      <c r="A214" s="8"/>
      <c r="B214" s="83"/>
      <c r="C214" s="64"/>
      <c r="D214" s="65"/>
      <c r="E214" s="74"/>
      <c r="F214" s="73"/>
      <c r="G214" s="93"/>
      <c r="H214" s="7"/>
      <c r="I214"/>
      <c r="J21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s="5" customFormat="1" ht="15.75" x14ac:dyDescent="0.25">
      <c r="A215" s="8"/>
      <c r="B215" s="83"/>
      <c r="C215" s="64"/>
      <c r="D215" s="65"/>
      <c r="E215" s="74"/>
      <c r="F215" s="73"/>
      <c r="G215" s="93"/>
      <c r="H215" s="7"/>
      <c r="I215"/>
      <c r="J2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5" customFormat="1" ht="15.75" x14ac:dyDescent="0.25">
      <c r="A216" s="8"/>
      <c r="B216" s="83"/>
      <c r="C216" s="64"/>
      <c r="D216" s="65"/>
      <c r="E216" s="74"/>
      <c r="F216" s="73"/>
      <c r="G216" s="93"/>
      <c r="H216" s="7"/>
      <c r="I216"/>
      <c r="J2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5" customFormat="1" ht="15.75" x14ac:dyDescent="0.25">
      <c r="A217" s="8"/>
      <c r="B217" s="83"/>
      <c r="C217" s="64"/>
      <c r="D217" s="65"/>
      <c r="E217" s="74"/>
      <c r="F217" s="73"/>
      <c r="G217" s="93"/>
      <c r="H217" s="7"/>
      <c r="I217"/>
      <c r="J2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5" customFormat="1" ht="15.75" x14ac:dyDescent="0.25">
      <c r="A218" s="8"/>
      <c r="B218" s="83"/>
      <c r="C218" s="64"/>
      <c r="D218" s="65"/>
      <c r="E218" s="74"/>
      <c r="F218" s="73"/>
      <c r="G218" s="93"/>
      <c r="H218" s="7"/>
      <c r="I218"/>
      <c r="J21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5" customFormat="1" ht="15.75" x14ac:dyDescent="0.25">
      <c r="A219" s="8"/>
      <c r="B219" s="83"/>
      <c r="C219" s="64"/>
      <c r="D219" s="65"/>
      <c r="E219" s="74"/>
      <c r="F219" s="73"/>
      <c r="G219" s="93"/>
      <c r="H219" s="7"/>
      <c r="I219"/>
      <c r="J2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5" customFormat="1" x14ac:dyDescent="0.2">
      <c r="A220" s="2"/>
      <c r="B220" s="83"/>
      <c r="C220" s="64"/>
      <c r="D220" s="65"/>
      <c r="E220" s="74"/>
      <c r="F220" s="73"/>
      <c r="G220" s="93"/>
      <c r="H220" s="7"/>
      <c r="I220"/>
      <c r="J2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5" customFormat="1" x14ac:dyDescent="0.2">
      <c r="A221" s="2"/>
      <c r="B221" s="83"/>
      <c r="C221" s="64"/>
      <c r="D221" s="65"/>
      <c r="E221" s="74"/>
      <c r="F221" s="73"/>
      <c r="G221" s="93"/>
      <c r="H221" s="7"/>
      <c r="I221"/>
      <c r="J2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5" customFormat="1" x14ac:dyDescent="0.2">
      <c r="A222" s="2"/>
      <c r="B222" s="83"/>
      <c r="C222" s="64"/>
      <c r="D222" s="65"/>
      <c r="E222" s="74"/>
      <c r="F222" s="73"/>
      <c r="G222" s="93"/>
      <c r="H222" s="7"/>
      <c r="I222"/>
      <c r="J22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5" customFormat="1" x14ac:dyDescent="0.2">
      <c r="A223" s="2"/>
      <c r="B223" s="83"/>
      <c r="C223" s="64"/>
      <c r="D223" s="65"/>
      <c r="E223" s="74"/>
      <c r="F223" s="73"/>
      <c r="G223" s="93"/>
      <c r="H223" s="7"/>
      <c r="I223"/>
      <c r="J2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">
      <c r="A224" s="2"/>
      <c r="F224" s="73"/>
    </row>
    <row r="225" spans="2:7" x14ac:dyDescent="0.2">
      <c r="F225" s="73"/>
    </row>
    <row r="226" spans="2:7" x14ac:dyDescent="0.2">
      <c r="F226" s="73"/>
    </row>
    <row r="227" spans="2:7" x14ac:dyDescent="0.2">
      <c r="F227" s="73"/>
    </row>
    <row r="228" spans="2:7" x14ac:dyDescent="0.2">
      <c r="F228" s="73"/>
    </row>
    <row r="229" spans="2:7" x14ac:dyDescent="0.2">
      <c r="F229" s="73"/>
    </row>
    <row r="230" spans="2:7" x14ac:dyDescent="0.2">
      <c r="F230" s="73"/>
    </row>
    <row r="231" spans="2:7" x14ac:dyDescent="0.2">
      <c r="B231" s="76"/>
      <c r="C231" s="46"/>
      <c r="D231" s="47"/>
      <c r="E231" s="75"/>
      <c r="G231" s="62"/>
    </row>
    <row r="232" spans="2:7" x14ac:dyDescent="0.2">
      <c r="B232" s="76"/>
      <c r="C232" s="46"/>
      <c r="D232" s="47"/>
      <c r="E232" s="75"/>
      <c r="G232" s="62"/>
    </row>
    <row r="233" spans="2:7" x14ac:dyDescent="0.2">
      <c r="B233" s="76"/>
      <c r="C233" s="46"/>
      <c r="D233" s="47"/>
      <c r="E233" s="48"/>
      <c r="G233" s="62"/>
    </row>
    <row r="234" spans="2:7" x14ac:dyDescent="0.2">
      <c r="B234" s="76"/>
      <c r="C234" s="46"/>
      <c r="D234" s="47"/>
      <c r="E234" s="75"/>
      <c r="G234" s="62"/>
    </row>
    <row r="235" spans="2:7" x14ac:dyDescent="0.2">
      <c r="B235" s="76"/>
      <c r="C235" s="46"/>
      <c r="D235" s="47"/>
      <c r="E235" s="48"/>
      <c r="G235" s="62"/>
    </row>
    <row r="250" spans="1:1" x14ac:dyDescent="0.2">
      <c r="A250" s="2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</sheetData>
  <sheetProtection sheet="1" formatCells="0" formatColumns="0" formatRows="0" autoFilter="0"/>
  <dataConsolidate/>
  <mergeCells count="17">
    <mergeCell ref="C29:D29"/>
    <mergeCell ref="C7:D7"/>
    <mergeCell ref="C17:D17"/>
    <mergeCell ref="B191:E191"/>
    <mergeCell ref="B149:E149"/>
    <mergeCell ref="B154:E154"/>
    <mergeCell ref="B165:B166"/>
    <mergeCell ref="B167:B168"/>
    <mergeCell ref="B176:E176"/>
    <mergeCell ref="B184:E184"/>
    <mergeCell ref="B136:E136"/>
    <mergeCell ref="B74:E74"/>
    <mergeCell ref="B97:E97"/>
    <mergeCell ref="B98:E98"/>
    <mergeCell ref="B99:E99"/>
    <mergeCell ref="B100:E100"/>
    <mergeCell ref="B131:B133"/>
  </mergeCells>
  <conditionalFormatting sqref="E8:F33">
    <cfRule type="expression" dxfId="18" priority="1">
      <formula>AND(OR($D8="",$D8=0),$C8&lt;&gt;"",OR(ISNUMBER($E8),$E8=""))</formula>
    </cfRule>
  </conditionalFormatting>
  <printOptions horizontalCentered="1" gridLines="1"/>
  <pageMargins left="0.39370078740157483" right="0.39370078740157483" top="0.39370078740157483" bottom="0.39370078740157483" header="0.51181102362204722" footer="0.31496062992125984"/>
  <pageSetup paperSize="9" scale="43" fitToHeight="0" orientation="landscape" r:id="rId1"/>
  <headerFooter alignWithMargins="0">
    <oddFooter>Sida &amp;P av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6" id="{D4754342-AE59-457D-A252-C591E4ECF608}">
            <xm:f>AND(E8&gt;INDEX(Takpriser!$B$5:$E$95,MATCH(B8,Takpriser!$B$5:$B$95,0),MATCH(GrundInfo!$J$5,Takpriser!$B$4:$E$4,0)), ISNUMBER(D8))</xm:f>
            <x14:dxf>
              <font>
                <b/>
                <i val="0"/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E8:E33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59999389629810485"/>
  </sheetPr>
  <dimension ref="A2:AQ50"/>
  <sheetViews>
    <sheetView showGridLines="0" zoomScale="80" zoomScaleNormal="80" workbookViewId="0">
      <selection activeCell="J46" sqref="J46:K46"/>
    </sheetView>
  </sheetViews>
  <sheetFormatPr defaultRowHeight="12.75" outlineLevelRow="1" outlineLevelCol="1" x14ac:dyDescent="0.2"/>
  <cols>
    <col min="1" max="1" width="3.7109375" customWidth="1" outlineLevel="1"/>
    <col min="2" max="2" width="39.7109375" customWidth="1" outlineLevel="1"/>
    <col min="10" max="10" width="8.85546875" customWidth="1"/>
    <col min="11" max="11" width="11" customWidth="1"/>
    <col min="12" max="12" width="13.42578125" bestFit="1" customWidth="1"/>
    <col min="13" max="13" width="9.85546875" customWidth="1"/>
    <col min="17" max="17" width="8.85546875" customWidth="1"/>
    <col min="18" max="18" width="10.85546875" customWidth="1"/>
    <col min="19" max="19" width="8.85546875" customWidth="1"/>
    <col min="20" max="20" width="9.7109375" customWidth="1"/>
    <col min="21" max="22" width="8.85546875" customWidth="1"/>
    <col min="23" max="23" width="1.28515625" customWidth="1"/>
    <col min="24" max="24" width="17.140625" hidden="1" customWidth="1" outlineLevel="1"/>
    <col min="25" max="25" width="1.7109375" customWidth="1" collapsed="1"/>
    <col min="26" max="26" width="19" customWidth="1"/>
    <col min="27" max="27" width="17.140625" customWidth="1"/>
  </cols>
  <sheetData>
    <row r="2" spans="1:43" ht="34.15" customHeight="1" x14ac:dyDescent="0.3">
      <c r="B2" s="123" t="s">
        <v>465</v>
      </c>
      <c r="H2" s="225" t="s">
        <v>99</v>
      </c>
      <c r="I2" s="226" t="s">
        <v>98</v>
      </c>
      <c r="J2" s="110"/>
      <c r="U2" s="225" t="s">
        <v>458</v>
      </c>
      <c r="V2" s="226"/>
      <c r="Z2" s="116">
        <f>IFERROR(SUM(Z5:Z49),"")</f>
        <v>0</v>
      </c>
      <c r="AA2" s="116">
        <f>IFERROR(SUM(AA5:AA19),"")</f>
        <v>0</v>
      </c>
    </row>
    <row r="3" spans="1:43" ht="9.4" customHeight="1" x14ac:dyDescent="0.2"/>
    <row r="4" spans="1:43" ht="14.1" customHeight="1" x14ac:dyDescent="0.2">
      <c r="A4" s="106"/>
      <c r="B4" s="106"/>
    </row>
    <row r="5" spans="1:43" ht="36.75" customHeight="1" x14ac:dyDescent="0.2">
      <c r="A5" s="106"/>
      <c r="B5" s="109" t="s">
        <v>104</v>
      </c>
      <c r="C5" s="238" t="s">
        <v>91</v>
      </c>
      <c r="D5" s="238"/>
      <c r="E5" s="238"/>
      <c r="F5" s="238"/>
      <c r="G5" s="124" t="s">
        <v>116</v>
      </c>
      <c r="H5" s="239" t="s">
        <v>463</v>
      </c>
      <c r="I5" s="239"/>
      <c r="J5" s="227" t="s">
        <v>456</v>
      </c>
      <c r="K5" s="228"/>
      <c r="L5" s="124" t="s">
        <v>117</v>
      </c>
      <c r="M5" s="239" t="s">
        <v>93</v>
      </c>
      <c r="N5" s="239"/>
      <c r="O5" s="239" t="s">
        <v>94</v>
      </c>
      <c r="P5" s="239"/>
      <c r="Q5" s="239"/>
      <c r="R5" s="124" t="s">
        <v>118</v>
      </c>
      <c r="S5" s="227" t="s">
        <v>457</v>
      </c>
      <c r="T5" s="228"/>
      <c r="U5" s="227" t="s">
        <v>95</v>
      </c>
      <c r="V5" s="256"/>
      <c r="Z5" s="182" t="s">
        <v>505</v>
      </c>
      <c r="AA5" s="115" t="s">
        <v>460</v>
      </c>
    </row>
    <row r="6" spans="1:43" ht="45.4" customHeight="1" x14ac:dyDescent="0.2">
      <c r="A6" s="106"/>
      <c r="B6" s="137"/>
      <c r="C6" s="240"/>
      <c r="D6" s="240"/>
      <c r="E6" s="240"/>
      <c r="F6" s="240"/>
      <c r="G6" s="138"/>
      <c r="H6" s="231"/>
      <c r="I6" s="231"/>
      <c r="J6" s="232"/>
      <c r="K6" s="233"/>
      <c r="L6" s="111"/>
      <c r="M6" s="234"/>
      <c r="N6" s="234"/>
      <c r="O6" s="234"/>
      <c r="P6" s="234"/>
      <c r="Q6" s="234"/>
      <c r="R6" s="138"/>
      <c r="S6" s="229"/>
      <c r="T6" s="230"/>
      <c r="U6" s="255"/>
      <c r="V6" s="254"/>
      <c r="X6" s="127" t="str">
        <f>IF(AND(G6="Bör",L6="Ja",R6&lt;&gt;"Uppfylls Ej"),IF(R6="Kravet Uppfylls",ABS(J6),IF(ABS(S6)&gt;0,ABS(S6),"")),"")</f>
        <v/>
      </c>
      <c r="Y6" s="125"/>
      <c r="Z6" s="183" t="str">
        <f>IF(IF(X6="","",MIN(X6,0))=0,"",IF(X6="","",MIN(X6,0)))</f>
        <v/>
      </c>
      <c r="AA6" s="184" t="str">
        <f>IF(IF(X6="","",MAX(X6,0))=0,"",IF(X6="","",MAX(X6,0)))</f>
        <v/>
      </c>
      <c r="AQ6" t="s">
        <v>33</v>
      </c>
    </row>
    <row r="7" spans="1:43" ht="59.65" customHeight="1" x14ac:dyDescent="0.2">
      <c r="A7" s="106"/>
      <c r="B7" s="137"/>
      <c r="C7" s="240"/>
      <c r="D7" s="240"/>
      <c r="E7" s="240"/>
      <c r="F7" s="240"/>
      <c r="G7" s="138"/>
      <c r="H7" s="231"/>
      <c r="I7" s="231"/>
      <c r="J7" s="232"/>
      <c r="K7" s="233"/>
      <c r="L7" s="111"/>
      <c r="M7" s="234"/>
      <c r="N7" s="234"/>
      <c r="O7" s="234"/>
      <c r="P7" s="234"/>
      <c r="Q7" s="234"/>
      <c r="R7" s="138"/>
      <c r="S7" s="229"/>
      <c r="T7" s="230"/>
      <c r="U7" s="253"/>
      <c r="V7" s="254"/>
      <c r="X7" s="127" t="str">
        <f>IF(AND(G7="Bör",L7="Ja",R7&lt;&gt;"Uppfylls Ej"),IF(R7="Kravet Uppfylls",ABS(J7),IF(ABS(S7)&gt;0,ABS(S7),"")),"")</f>
        <v/>
      </c>
      <c r="Y7" s="125"/>
      <c r="Z7" s="183" t="str">
        <f t="shared" ref="Z7:Z19" si="0">IF(IF(X7="","",MIN(X7,0))=0,"",IF(X7="","",MIN(X7,0)))</f>
        <v/>
      </c>
      <c r="AA7" s="184" t="str">
        <f t="shared" ref="AA7:AA19" si="1">IF(IF(X7="","",MAX(X7,0))=0,"",IF(X7="","",MAX(X7,0)))</f>
        <v/>
      </c>
    </row>
    <row r="8" spans="1:43" ht="45.4" customHeight="1" x14ac:dyDescent="0.2">
      <c r="A8" s="106"/>
      <c r="B8" s="137"/>
      <c r="C8" s="240"/>
      <c r="D8" s="240"/>
      <c r="E8" s="240"/>
      <c r="F8" s="240"/>
      <c r="G8" s="138"/>
      <c r="H8" s="231"/>
      <c r="I8" s="231"/>
      <c r="J8" s="232"/>
      <c r="K8" s="233"/>
      <c r="L8" s="111"/>
      <c r="M8" s="234"/>
      <c r="N8" s="234"/>
      <c r="O8" s="234"/>
      <c r="P8" s="234"/>
      <c r="Q8" s="234"/>
      <c r="R8" s="138"/>
      <c r="S8" s="229"/>
      <c r="T8" s="230"/>
      <c r="U8" s="253"/>
      <c r="V8" s="254"/>
      <c r="X8" s="127" t="str">
        <f t="shared" ref="X8:X19" si="2">IF(AND(G8="Bör",L8="Ja",R8&lt;&gt;"Uppfylls Ej"),IF(R8="Kravet Uppfylls",ABS(J8),IF(ABS(S8)&gt;0,ABS(S8),"")),"")</f>
        <v/>
      </c>
      <c r="Y8" s="125"/>
      <c r="Z8" s="183" t="str">
        <f t="shared" si="0"/>
        <v/>
      </c>
      <c r="AA8" s="184" t="str">
        <f t="shared" si="1"/>
        <v/>
      </c>
    </row>
    <row r="9" spans="1:43" ht="45.4" customHeight="1" x14ac:dyDescent="0.2">
      <c r="A9" s="106"/>
      <c r="B9" s="137"/>
      <c r="C9" s="240"/>
      <c r="D9" s="240"/>
      <c r="E9" s="240"/>
      <c r="F9" s="240"/>
      <c r="G9" s="138"/>
      <c r="H9" s="231"/>
      <c r="I9" s="231"/>
      <c r="J9" s="232"/>
      <c r="K9" s="233"/>
      <c r="L9" s="111"/>
      <c r="M9" s="234"/>
      <c r="N9" s="234"/>
      <c r="O9" s="234"/>
      <c r="P9" s="234"/>
      <c r="Q9" s="234"/>
      <c r="R9" s="138"/>
      <c r="S9" s="229"/>
      <c r="T9" s="230"/>
      <c r="U9" s="253"/>
      <c r="V9" s="254"/>
      <c r="X9" s="127" t="str">
        <f t="shared" si="2"/>
        <v/>
      </c>
      <c r="Y9" s="125"/>
      <c r="Z9" s="183" t="str">
        <f t="shared" si="0"/>
        <v/>
      </c>
      <c r="AA9" s="184" t="str">
        <f t="shared" si="1"/>
        <v/>
      </c>
    </row>
    <row r="10" spans="1:43" ht="45.4" customHeight="1" x14ac:dyDescent="0.2">
      <c r="A10" s="106"/>
      <c r="B10" s="137"/>
      <c r="C10" s="240"/>
      <c r="D10" s="240"/>
      <c r="E10" s="240"/>
      <c r="F10" s="240"/>
      <c r="G10" s="138"/>
      <c r="H10" s="231"/>
      <c r="I10" s="231"/>
      <c r="J10" s="232"/>
      <c r="K10" s="233"/>
      <c r="L10" s="111"/>
      <c r="M10" s="234"/>
      <c r="N10" s="234"/>
      <c r="O10" s="234"/>
      <c r="P10" s="234"/>
      <c r="Q10" s="234"/>
      <c r="R10" s="138"/>
      <c r="S10" s="229"/>
      <c r="T10" s="230"/>
      <c r="U10" s="255"/>
      <c r="V10" s="254"/>
      <c r="X10" s="127" t="str">
        <f t="shared" si="2"/>
        <v/>
      </c>
      <c r="Y10" s="125"/>
      <c r="Z10" s="183" t="str">
        <f t="shared" si="0"/>
        <v/>
      </c>
      <c r="AA10" s="184" t="str">
        <f t="shared" si="1"/>
        <v/>
      </c>
    </row>
    <row r="11" spans="1:43" ht="45.4" customHeight="1" x14ac:dyDescent="0.2">
      <c r="A11" s="106"/>
      <c r="B11" s="137"/>
      <c r="C11" s="240"/>
      <c r="D11" s="240"/>
      <c r="E11" s="240"/>
      <c r="F11" s="240"/>
      <c r="G11" s="138"/>
      <c r="H11" s="231"/>
      <c r="I11" s="231"/>
      <c r="J11" s="232"/>
      <c r="K11" s="233"/>
      <c r="L11" s="111"/>
      <c r="M11" s="234"/>
      <c r="N11" s="234"/>
      <c r="O11" s="234"/>
      <c r="P11" s="234"/>
      <c r="Q11" s="234"/>
      <c r="R11" s="138"/>
      <c r="S11" s="229"/>
      <c r="T11" s="230"/>
      <c r="U11" s="255"/>
      <c r="V11" s="254"/>
      <c r="X11" s="127" t="str">
        <f t="shared" si="2"/>
        <v/>
      </c>
      <c r="Y11" s="125"/>
      <c r="Z11" s="183" t="str">
        <f t="shared" si="0"/>
        <v/>
      </c>
      <c r="AA11" s="184" t="str">
        <f t="shared" si="1"/>
        <v/>
      </c>
    </row>
    <row r="12" spans="1:43" ht="45.4" customHeight="1" outlineLevel="1" x14ac:dyDescent="0.2">
      <c r="A12" s="106"/>
      <c r="B12" s="137"/>
      <c r="C12" s="240"/>
      <c r="D12" s="240"/>
      <c r="E12" s="240"/>
      <c r="F12" s="240"/>
      <c r="G12" s="138"/>
      <c r="H12" s="231"/>
      <c r="I12" s="231"/>
      <c r="J12" s="232"/>
      <c r="K12" s="233"/>
      <c r="L12" s="111"/>
      <c r="M12" s="234"/>
      <c r="N12" s="234"/>
      <c r="O12" s="234"/>
      <c r="P12" s="234"/>
      <c r="Q12" s="234"/>
      <c r="R12" s="138"/>
      <c r="S12" s="229"/>
      <c r="T12" s="230"/>
      <c r="U12" s="255"/>
      <c r="V12" s="254"/>
      <c r="X12" s="127" t="str">
        <f t="shared" si="2"/>
        <v/>
      </c>
      <c r="Y12" s="125"/>
      <c r="Z12" s="183" t="str">
        <f t="shared" si="0"/>
        <v/>
      </c>
      <c r="AA12" s="184" t="str">
        <f t="shared" si="1"/>
        <v/>
      </c>
    </row>
    <row r="13" spans="1:43" ht="45.4" customHeight="1" outlineLevel="1" x14ac:dyDescent="0.2">
      <c r="A13" s="106"/>
      <c r="B13" s="137"/>
      <c r="C13" s="241"/>
      <c r="D13" s="242"/>
      <c r="E13" s="242"/>
      <c r="F13" s="243"/>
      <c r="G13" s="138"/>
      <c r="H13" s="244"/>
      <c r="I13" s="245"/>
      <c r="J13" s="232"/>
      <c r="K13" s="233"/>
      <c r="L13" s="111"/>
      <c r="M13" s="235"/>
      <c r="N13" s="237"/>
      <c r="O13" s="235"/>
      <c r="P13" s="236"/>
      <c r="Q13" s="237"/>
      <c r="R13" s="138"/>
      <c r="S13" s="229"/>
      <c r="T13" s="230"/>
      <c r="U13" s="257"/>
      <c r="V13" s="258"/>
      <c r="X13" s="127" t="str">
        <f t="shared" si="2"/>
        <v/>
      </c>
      <c r="Y13" s="125"/>
      <c r="Z13" s="183" t="str">
        <f t="shared" si="0"/>
        <v/>
      </c>
      <c r="AA13" s="184" t="str">
        <f t="shared" si="1"/>
        <v/>
      </c>
    </row>
    <row r="14" spans="1:43" ht="45.4" customHeight="1" outlineLevel="1" x14ac:dyDescent="0.2">
      <c r="A14" s="106"/>
      <c r="B14" s="137"/>
      <c r="C14" s="241"/>
      <c r="D14" s="242"/>
      <c r="E14" s="242"/>
      <c r="F14" s="243"/>
      <c r="G14" s="138"/>
      <c r="H14" s="244"/>
      <c r="I14" s="245"/>
      <c r="J14" s="232"/>
      <c r="K14" s="233"/>
      <c r="L14" s="111"/>
      <c r="M14" s="235"/>
      <c r="N14" s="237"/>
      <c r="O14" s="235"/>
      <c r="P14" s="236"/>
      <c r="Q14" s="237"/>
      <c r="R14" s="138"/>
      <c r="S14" s="229"/>
      <c r="T14" s="230"/>
      <c r="U14" s="257"/>
      <c r="V14" s="258"/>
      <c r="X14" s="127" t="str">
        <f t="shared" si="2"/>
        <v/>
      </c>
      <c r="Y14" s="125"/>
      <c r="Z14" s="183" t="str">
        <f t="shared" si="0"/>
        <v/>
      </c>
      <c r="AA14" s="184" t="str">
        <f t="shared" si="1"/>
        <v/>
      </c>
    </row>
    <row r="15" spans="1:43" ht="45.4" customHeight="1" outlineLevel="1" x14ac:dyDescent="0.2">
      <c r="A15" s="106"/>
      <c r="B15" s="137"/>
      <c r="C15" s="241"/>
      <c r="D15" s="242"/>
      <c r="E15" s="242"/>
      <c r="F15" s="243"/>
      <c r="G15" s="138"/>
      <c r="H15" s="244"/>
      <c r="I15" s="245"/>
      <c r="J15" s="232"/>
      <c r="K15" s="233"/>
      <c r="L15" s="111"/>
      <c r="M15" s="235"/>
      <c r="N15" s="237"/>
      <c r="O15" s="235"/>
      <c r="P15" s="236"/>
      <c r="Q15" s="237"/>
      <c r="R15" s="138"/>
      <c r="S15" s="229"/>
      <c r="T15" s="230"/>
      <c r="U15" s="257"/>
      <c r="V15" s="258"/>
      <c r="X15" s="127" t="str">
        <f t="shared" si="2"/>
        <v/>
      </c>
      <c r="Y15" s="125"/>
      <c r="Z15" s="183" t="str">
        <f t="shared" si="0"/>
        <v/>
      </c>
      <c r="AA15" s="184" t="str">
        <f t="shared" si="1"/>
        <v/>
      </c>
    </row>
    <row r="16" spans="1:43" ht="45.4" customHeight="1" outlineLevel="1" x14ac:dyDescent="0.2">
      <c r="A16" s="106"/>
      <c r="B16" s="137"/>
      <c r="C16" s="240"/>
      <c r="D16" s="240"/>
      <c r="E16" s="240"/>
      <c r="F16" s="240"/>
      <c r="G16" s="138"/>
      <c r="H16" s="231"/>
      <c r="I16" s="231"/>
      <c r="J16" s="232"/>
      <c r="K16" s="233"/>
      <c r="L16" s="111"/>
      <c r="M16" s="234"/>
      <c r="N16" s="234"/>
      <c r="O16" s="234"/>
      <c r="P16" s="234"/>
      <c r="Q16" s="234"/>
      <c r="R16" s="138"/>
      <c r="S16" s="229"/>
      <c r="T16" s="230"/>
      <c r="U16" s="253"/>
      <c r="V16" s="254"/>
      <c r="X16" s="127" t="str">
        <f t="shared" si="2"/>
        <v/>
      </c>
      <c r="Y16" s="125"/>
      <c r="Z16" s="183" t="str">
        <f t="shared" si="0"/>
        <v/>
      </c>
      <c r="AA16" s="184" t="str">
        <f t="shared" si="1"/>
        <v/>
      </c>
    </row>
    <row r="17" spans="1:27" ht="45.4" customHeight="1" outlineLevel="1" x14ac:dyDescent="0.2">
      <c r="A17" s="106"/>
      <c r="B17" s="137"/>
      <c r="C17" s="240"/>
      <c r="D17" s="240"/>
      <c r="E17" s="240"/>
      <c r="F17" s="240"/>
      <c r="G17" s="138"/>
      <c r="H17" s="231"/>
      <c r="I17" s="231"/>
      <c r="J17" s="232"/>
      <c r="K17" s="233"/>
      <c r="L17" s="111"/>
      <c r="M17" s="234"/>
      <c r="N17" s="234"/>
      <c r="O17" s="234"/>
      <c r="P17" s="234"/>
      <c r="Q17" s="234"/>
      <c r="R17" s="138"/>
      <c r="S17" s="229"/>
      <c r="T17" s="230"/>
      <c r="U17" s="253" t="s">
        <v>33</v>
      </c>
      <c r="V17" s="254"/>
      <c r="X17" s="127" t="str">
        <f t="shared" si="2"/>
        <v/>
      </c>
      <c r="Y17" s="125"/>
      <c r="Z17" s="183" t="str">
        <f t="shared" si="0"/>
        <v/>
      </c>
      <c r="AA17" s="184" t="str">
        <f t="shared" si="1"/>
        <v/>
      </c>
    </row>
    <row r="18" spans="1:27" ht="45.4" customHeight="1" outlineLevel="1" x14ac:dyDescent="0.2">
      <c r="A18" s="106"/>
      <c r="B18" s="137"/>
      <c r="C18" s="240"/>
      <c r="D18" s="240"/>
      <c r="E18" s="240"/>
      <c r="F18" s="240"/>
      <c r="G18" s="138"/>
      <c r="H18" s="231"/>
      <c r="I18" s="231"/>
      <c r="J18" s="232"/>
      <c r="K18" s="233"/>
      <c r="L18" s="111"/>
      <c r="M18" s="234"/>
      <c r="N18" s="234"/>
      <c r="O18" s="234"/>
      <c r="P18" s="234"/>
      <c r="Q18" s="234"/>
      <c r="R18" s="138"/>
      <c r="S18" s="229"/>
      <c r="T18" s="230"/>
      <c r="U18" s="253" t="s">
        <v>33</v>
      </c>
      <c r="V18" s="254"/>
      <c r="X18" s="127" t="str">
        <f t="shared" si="2"/>
        <v/>
      </c>
      <c r="Y18" s="125"/>
      <c r="Z18" s="183" t="str">
        <f t="shared" si="0"/>
        <v/>
      </c>
      <c r="AA18" s="184" t="str">
        <f t="shared" si="1"/>
        <v/>
      </c>
    </row>
    <row r="19" spans="1:27" ht="45.4" customHeight="1" x14ac:dyDescent="0.2">
      <c r="A19" s="106"/>
      <c r="B19" s="139"/>
      <c r="C19" s="251"/>
      <c r="D19" s="251"/>
      <c r="E19" s="251"/>
      <c r="F19" s="251"/>
      <c r="G19" s="140"/>
      <c r="H19" s="250"/>
      <c r="I19" s="250"/>
      <c r="J19" s="248"/>
      <c r="K19" s="249"/>
      <c r="L19" s="112"/>
      <c r="M19" s="252"/>
      <c r="N19" s="252"/>
      <c r="O19" s="252"/>
      <c r="P19" s="252"/>
      <c r="Q19" s="252"/>
      <c r="R19" s="140"/>
      <c r="S19" s="246"/>
      <c r="T19" s="247"/>
      <c r="U19" s="259" t="s">
        <v>33</v>
      </c>
      <c r="V19" s="260"/>
      <c r="X19" s="127" t="str">
        <f t="shared" si="2"/>
        <v/>
      </c>
      <c r="Y19" s="125"/>
      <c r="Z19" s="185" t="str">
        <f t="shared" si="0"/>
        <v/>
      </c>
      <c r="AA19" s="186" t="str">
        <f t="shared" si="1"/>
        <v/>
      </c>
    </row>
    <row r="20" spans="1:27" x14ac:dyDescent="0.2">
      <c r="Z20" s="18"/>
      <c r="AA20" s="18"/>
    </row>
    <row r="21" spans="1:27" hidden="1" x14ac:dyDescent="0.2">
      <c r="Z21" s="18"/>
      <c r="AA21" s="18"/>
    </row>
    <row r="22" spans="1:27" hidden="1" x14ac:dyDescent="0.2">
      <c r="Z22" s="18"/>
      <c r="AA22" s="18"/>
    </row>
    <row r="23" spans="1:27" hidden="1" x14ac:dyDescent="0.2">
      <c r="Z23" s="18"/>
      <c r="AA23" s="18"/>
    </row>
    <row r="24" spans="1:27" hidden="1" x14ac:dyDescent="0.2">
      <c r="Z24" s="18"/>
      <c r="AA24" s="18"/>
    </row>
    <row r="25" spans="1:27" hidden="1" x14ac:dyDescent="0.2">
      <c r="Z25" s="18"/>
      <c r="AA25" s="18"/>
    </row>
    <row r="26" spans="1:27" hidden="1" x14ac:dyDescent="0.2">
      <c r="Z26" s="18"/>
      <c r="AA26" s="18"/>
    </row>
    <row r="27" spans="1:27" hidden="1" x14ac:dyDescent="0.2">
      <c r="Z27" s="18"/>
      <c r="AA27" s="18"/>
    </row>
    <row r="28" spans="1:27" hidden="1" x14ac:dyDescent="0.2">
      <c r="Z28" s="18"/>
      <c r="AA28" s="18"/>
    </row>
    <row r="29" spans="1:27" hidden="1" x14ac:dyDescent="0.2">
      <c r="Z29" s="18"/>
      <c r="AA29" s="18"/>
    </row>
    <row r="30" spans="1:27" hidden="1" x14ac:dyDescent="0.2">
      <c r="Z30" s="18"/>
      <c r="AA30" s="18"/>
    </row>
    <row r="31" spans="1:27" hidden="1" x14ac:dyDescent="0.2">
      <c r="Z31" s="18"/>
      <c r="AA31" s="18"/>
    </row>
    <row r="32" spans="1:27" hidden="1" x14ac:dyDescent="0.2">
      <c r="Z32" s="18"/>
      <c r="AA32" s="18"/>
    </row>
    <row r="33" spans="1:27" hidden="1" x14ac:dyDescent="0.2">
      <c r="Z33" s="18"/>
      <c r="AA33" s="18"/>
    </row>
    <row r="34" spans="1:27" hidden="1" x14ac:dyDescent="0.2">
      <c r="Z34" s="18"/>
      <c r="AA34" s="18"/>
    </row>
    <row r="35" spans="1:27" hidden="1" x14ac:dyDescent="0.2">
      <c r="Z35" s="18"/>
      <c r="AA35" s="18"/>
    </row>
    <row r="36" spans="1:27" x14ac:dyDescent="0.2">
      <c r="Z36" s="18"/>
      <c r="AA36" s="18"/>
    </row>
    <row r="37" spans="1:27" x14ac:dyDescent="0.2">
      <c r="Z37" s="18"/>
      <c r="AA37" s="18"/>
    </row>
    <row r="38" spans="1:27" ht="20.25" x14ac:dyDescent="0.3">
      <c r="A38" s="147"/>
      <c r="B38" s="148" t="s">
        <v>494</v>
      </c>
      <c r="C38" s="149"/>
      <c r="D38" s="150"/>
      <c r="E38" s="151"/>
      <c r="F38" s="151"/>
      <c r="G38" s="152"/>
      <c r="H38" s="153"/>
      <c r="I38" s="154"/>
      <c r="Z38" s="18"/>
      <c r="AA38" s="18"/>
    </row>
    <row r="39" spans="1:27" ht="15.75" x14ac:dyDescent="0.25">
      <c r="A39" s="147"/>
      <c r="B39" s="155"/>
      <c r="C39" s="149"/>
      <c r="D39" s="150"/>
      <c r="E39" s="151"/>
      <c r="F39" s="151"/>
      <c r="G39" s="152"/>
      <c r="H39" s="153"/>
      <c r="I39" s="154"/>
      <c r="Z39" s="18"/>
      <c r="AA39" s="18"/>
    </row>
    <row r="40" spans="1:27" ht="58.5" customHeight="1" x14ac:dyDescent="0.2">
      <c r="B40" s="156" t="s">
        <v>494</v>
      </c>
      <c r="C40" s="157" t="s">
        <v>495</v>
      </c>
      <c r="D40" s="157" t="s">
        <v>496</v>
      </c>
      <c r="E40" s="261" t="s">
        <v>105</v>
      </c>
      <c r="F40" s="261"/>
      <c r="G40" s="158" t="s">
        <v>497</v>
      </c>
      <c r="H40" s="261" t="s">
        <v>498</v>
      </c>
      <c r="I40" s="261"/>
      <c r="J40" s="262" t="s">
        <v>499</v>
      </c>
      <c r="K40" s="262"/>
      <c r="L40" s="159" t="s">
        <v>500</v>
      </c>
      <c r="M40" s="159" t="s">
        <v>501</v>
      </c>
      <c r="N40" s="262" t="s">
        <v>502</v>
      </c>
      <c r="O40" s="263"/>
      <c r="Q40" s="264" t="s">
        <v>95</v>
      </c>
      <c r="R40" s="265"/>
      <c r="S40" s="265"/>
      <c r="T40" s="265"/>
      <c r="U40" s="266" t="s">
        <v>503</v>
      </c>
      <c r="V40" s="267"/>
      <c r="Z40" s="160" t="s">
        <v>504</v>
      </c>
      <c r="AA40" s="161" t="s">
        <v>460</v>
      </c>
    </row>
    <row r="41" spans="1:27" ht="53.25" customHeight="1" x14ac:dyDescent="0.2">
      <c r="B41" s="162"/>
      <c r="C41" s="163"/>
      <c r="D41" s="164"/>
      <c r="E41" s="268"/>
      <c r="F41" s="268"/>
      <c r="G41" s="165"/>
      <c r="H41" s="268"/>
      <c r="I41" s="268"/>
      <c r="J41" s="269"/>
      <c r="K41" s="269"/>
      <c r="L41" s="166"/>
      <c r="M41" s="167"/>
      <c r="N41" s="270"/>
      <c r="O41" s="271"/>
      <c r="P41" s="168"/>
      <c r="Q41" s="272"/>
      <c r="R41" s="273"/>
      <c r="S41" s="273"/>
      <c r="T41" s="274"/>
      <c r="U41" s="275"/>
      <c r="V41" s="276"/>
      <c r="X41" s="169"/>
      <c r="Z41" s="170" t="str">
        <f t="shared" ref="Z41:Z49" si="3">IF(B41="","",IF(M41="Ja",N41*D41,IF(H41="Ökad utvärderingskostnad",J41,L41*U41*D41)))</f>
        <v/>
      </c>
      <c r="AA41" s="171"/>
    </row>
    <row r="42" spans="1:27" ht="53.25" customHeight="1" x14ac:dyDescent="0.2">
      <c r="B42" s="162"/>
      <c r="C42" s="163"/>
      <c r="D42" s="164"/>
      <c r="E42" s="268"/>
      <c r="F42" s="268"/>
      <c r="G42" s="165"/>
      <c r="H42" s="268"/>
      <c r="I42" s="268"/>
      <c r="J42" s="269"/>
      <c r="K42" s="269"/>
      <c r="L42" s="166"/>
      <c r="M42" s="167"/>
      <c r="N42" s="270"/>
      <c r="O42" s="271"/>
      <c r="P42" s="168"/>
      <c r="Q42" s="272"/>
      <c r="R42" s="273"/>
      <c r="S42" s="273"/>
      <c r="T42" s="273"/>
      <c r="U42" s="275"/>
      <c r="V42" s="276"/>
      <c r="X42" s="169"/>
      <c r="Z42" s="170" t="str">
        <f t="shared" si="3"/>
        <v/>
      </c>
      <c r="AA42" s="171"/>
    </row>
    <row r="43" spans="1:27" ht="53.25" customHeight="1" x14ac:dyDescent="0.2">
      <c r="B43" s="162"/>
      <c r="C43" s="163"/>
      <c r="D43" s="164"/>
      <c r="E43" s="269"/>
      <c r="F43" s="269"/>
      <c r="G43" s="165"/>
      <c r="H43" s="268"/>
      <c r="I43" s="268"/>
      <c r="J43" s="269"/>
      <c r="K43" s="269"/>
      <c r="L43" s="166"/>
      <c r="M43" s="167"/>
      <c r="N43" s="270"/>
      <c r="O43" s="271"/>
      <c r="P43" s="168"/>
      <c r="Q43" s="272"/>
      <c r="R43" s="273"/>
      <c r="S43" s="273"/>
      <c r="T43" s="273"/>
      <c r="U43" s="275"/>
      <c r="V43" s="276"/>
      <c r="Z43" s="170" t="str">
        <f t="shared" si="3"/>
        <v/>
      </c>
      <c r="AA43" s="171"/>
    </row>
    <row r="44" spans="1:27" ht="53.25" customHeight="1" x14ac:dyDescent="0.2">
      <c r="B44" s="162"/>
      <c r="C44" s="163"/>
      <c r="D44" s="164"/>
      <c r="E44" s="268"/>
      <c r="F44" s="268"/>
      <c r="G44" s="165"/>
      <c r="H44" s="268"/>
      <c r="I44" s="268"/>
      <c r="J44" s="269"/>
      <c r="K44" s="269"/>
      <c r="L44" s="166"/>
      <c r="M44" s="167"/>
      <c r="N44" s="270"/>
      <c r="O44" s="271"/>
      <c r="P44" s="168"/>
      <c r="Q44" s="272"/>
      <c r="R44" s="273"/>
      <c r="S44" s="273"/>
      <c r="T44" s="273"/>
      <c r="U44" s="275"/>
      <c r="V44" s="276"/>
      <c r="Z44" s="170" t="str">
        <f t="shared" si="3"/>
        <v/>
      </c>
      <c r="AA44" s="171"/>
    </row>
    <row r="45" spans="1:27" ht="53.25" customHeight="1" x14ac:dyDescent="0.2">
      <c r="B45" s="162"/>
      <c r="C45" s="163"/>
      <c r="D45" s="164"/>
      <c r="E45" s="268"/>
      <c r="F45" s="268"/>
      <c r="G45" s="165"/>
      <c r="H45" s="268"/>
      <c r="I45" s="268"/>
      <c r="J45" s="269"/>
      <c r="K45" s="269"/>
      <c r="L45" s="166"/>
      <c r="M45" s="167"/>
      <c r="N45" s="270"/>
      <c r="O45" s="271"/>
      <c r="P45" s="168"/>
      <c r="Q45" s="272"/>
      <c r="R45" s="273"/>
      <c r="S45" s="273"/>
      <c r="T45" s="273"/>
      <c r="U45" s="275"/>
      <c r="V45" s="276"/>
      <c r="Z45" s="170" t="str">
        <f t="shared" si="3"/>
        <v/>
      </c>
      <c r="AA45" s="171"/>
    </row>
    <row r="46" spans="1:27" ht="53.25" customHeight="1" x14ac:dyDescent="0.2">
      <c r="B46" s="162"/>
      <c r="C46" s="163"/>
      <c r="D46" s="164"/>
      <c r="E46" s="268"/>
      <c r="F46" s="268"/>
      <c r="G46" s="165"/>
      <c r="H46" s="268"/>
      <c r="I46" s="268"/>
      <c r="J46" s="269"/>
      <c r="K46" s="269"/>
      <c r="L46" s="166"/>
      <c r="M46" s="167"/>
      <c r="N46" s="270"/>
      <c r="O46" s="271"/>
      <c r="P46" s="168"/>
      <c r="Q46" s="272"/>
      <c r="R46" s="273"/>
      <c r="S46" s="273"/>
      <c r="T46" s="274"/>
      <c r="U46" s="277"/>
      <c r="V46" s="276"/>
      <c r="Z46" s="170" t="str">
        <f t="shared" si="3"/>
        <v/>
      </c>
      <c r="AA46" s="171"/>
    </row>
    <row r="47" spans="1:27" ht="53.25" customHeight="1" x14ac:dyDescent="0.2">
      <c r="B47" s="162"/>
      <c r="C47" s="163"/>
      <c r="D47" s="164"/>
      <c r="E47" s="268"/>
      <c r="F47" s="268"/>
      <c r="G47" s="165"/>
      <c r="H47" s="268"/>
      <c r="I47" s="268"/>
      <c r="J47" s="269"/>
      <c r="K47" s="269"/>
      <c r="L47" s="166"/>
      <c r="M47" s="167"/>
      <c r="N47" s="270"/>
      <c r="O47" s="271"/>
      <c r="P47" s="168"/>
      <c r="Q47" s="272"/>
      <c r="R47" s="273"/>
      <c r="S47" s="273"/>
      <c r="T47" s="274"/>
      <c r="U47" s="277"/>
      <c r="V47" s="276"/>
      <c r="Z47" s="170" t="str">
        <f t="shared" si="3"/>
        <v/>
      </c>
      <c r="AA47" s="171"/>
    </row>
    <row r="48" spans="1:27" ht="53.25" customHeight="1" x14ac:dyDescent="0.2">
      <c r="B48" s="162"/>
      <c r="C48" s="163"/>
      <c r="D48" s="164"/>
      <c r="E48" s="268"/>
      <c r="F48" s="268"/>
      <c r="G48" s="165"/>
      <c r="H48" s="268"/>
      <c r="I48" s="268"/>
      <c r="J48" s="269"/>
      <c r="K48" s="269"/>
      <c r="L48" s="166"/>
      <c r="M48" s="167"/>
      <c r="N48" s="270"/>
      <c r="O48" s="271"/>
      <c r="P48" s="168"/>
      <c r="Q48" s="278"/>
      <c r="R48" s="279"/>
      <c r="S48" s="279"/>
      <c r="T48" s="280"/>
      <c r="U48" s="281"/>
      <c r="V48" s="282"/>
      <c r="Z48" s="170" t="str">
        <f t="shared" si="3"/>
        <v/>
      </c>
      <c r="AA48" s="171"/>
    </row>
    <row r="49" spans="2:27" ht="53.25" customHeight="1" x14ac:dyDescent="0.2">
      <c r="B49" s="172"/>
      <c r="C49" s="173"/>
      <c r="D49" s="174"/>
      <c r="E49" s="283"/>
      <c r="F49" s="283"/>
      <c r="G49" s="175"/>
      <c r="H49" s="283"/>
      <c r="I49" s="283"/>
      <c r="J49" s="284"/>
      <c r="K49" s="284"/>
      <c r="L49" s="176"/>
      <c r="M49" s="177"/>
      <c r="N49" s="285"/>
      <c r="O49" s="286"/>
      <c r="P49" s="168"/>
      <c r="Q49" s="287"/>
      <c r="R49" s="288"/>
      <c r="S49" s="288"/>
      <c r="T49" s="288"/>
      <c r="U49" s="289"/>
      <c r="V49" s="290"/>
      <c r="Z49" s="181" t="str">
        <f t="shared" si="3"/>
        <v/>
      </c>
      <c r="AA49" s="178"/>
    </row>
    <row r="50" spans="2:27" ht="53.25" customHeight="1" x14ac:dyDescent="0.2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Z50" s="180"/>
      <c r="AA50" s="180"/>
    </row>
  </sheetData>
  <sheetProtection sheet="1" objects="1" scenarios="1"/>
  <dataConsolidate/>
  <mergeCells count="167">
    <mergeCell ref="E48:F48"/>
    <mergeCell ref="H48:I48"/>
    <mergeCell ref="J48:K48"/>
    <mergeCell ref="N48:O48"/>
    <mergeCell ref="Q48:T48"/>
    <mergeCell ref="U48:V48"/>
    <mergeCell ref="E49:F49"/>
    <mergeCell ref="H49:I49"/>
    <mergeCell ref="J49:K49"/>
    <mergeCell ref="N49:O49"/>
    <mergeCell ref="Q49:T49"/>
    <mergeCell ref="U49:V49"/>
    <mergeCell ref="E46:F46"/>
    <mergeCell ref="H46:I46"/>
    <mergeCell ref="J46:K46"/>
    <mergeCell ref="N46:O46"/>
    <mergeCell ref="Q46:T46"/>
    <mergeCell ref="U46:V46"/>
    <mergeCell ref="E47:F47"/>
    <mergeCell ref="H47:I47"/>
    <mergeCell ref="J47:K47"/>
    <mergeCell ref="N47:O47"/>
    <mergeCell ref="Q47:T47"/>
    <mergeCell ref="U47:V47"/>
    <mergeCell ref="E44:F44"/>
    <mergeCell ref="H44:I44"/>
    <mergeCell ref="J44:K44"/>
    <mergeCell ref="N44:O44"/>
    <mergeCell ref="Q44:T44"/>
    <mergeCell ref="U44:V44"/>
    <mergeCell ref="E45:F45"/>
    <mergeCell ref="H45:I45"/>
    <mergeCell ref="J45:K45"/>
    <mergeCell ref="N45:O45"/>
    <mergeCell ref="Q45:T45"/>
    <mergeCell ref="U45:V45"/>
    <mergeCell ref="E42:F42"/>
    <mergeCell ref="H42:I42"/>
    <mergeCell ref="J42:K42"/>
    <mergeCell ref="N42:O42"/>
    <mergeCell ref="Q42:T42"/>
    <mergeCell ref="U42:V42"/>
    <mergeCell ref="E43:F43"/>
    <mergeCell ref="H43:I43"/>
    <mergeCell ref="J43:K43"/>
    <mergeCell ref="N43:O43"/>
    <mergeCell ref="Q43:T43"/>
    <mergeCell ref="U43:V43"/>
    <mergeCell ref="E40:F40"/>
    <mergeCell ref="H40:I40"/>
    <mergeCell ref="J40:K40"/>
    <mergeCell ref="N40:O40"/>
    <mergeCell ref="Q40:T40"/>
    <mergeCell ref="U40:V40"/>
    <mergeCell ref="E41:F41"/>
    <mergeCell ref="H41:I41"/>
    <mergeCell ref="J41:K41"/>
    <mergeCell ref="N41:O41"/>
    <mergeCell ref="Q41:T41"/>
    <mergeCell ref="U41:V41"/>
    <mergeCell ref="U17:V17"/>
    <mergeCell ref="U18:V18"/>
    <mergeCell ref="U16:V16"/>
    <mergeCell ref="U12:V12"/>
    <mergeCell ref="U13:V13"/>
    <mergeCell ref="U14:V14"/>
    <mergeCell ref="U15:V15"/>
    <mergeCell ref="U19:V19"/>
    <mergeCell ref="M18:N18"/>
    <mergeCell ref="O18:Q18"/>
    <mergeCell ref="M17:N17"/>
    <mergeCell ref="O19:Q19"/>
    <mergeCell ref="S16:T16"/>
    <mergeCell ref="S17:T17"/>
    <mergeCell ref="S13:T13"/>
    <mergeCell ref="S14:T14"/>
    <mergeCell ref="S15:T15"/>
    <mergeCell ref="U2:V2"/>
    <mergeCell ref="J5:K5"/>
    <mergeCell ref="J6:K6"/>
    <mergeCell ref="J7:K7"/>
    <mergeCell ref="J8:K8"/>
    <mergeCell ref="J9:K9"/>
    <mergeCell ref="J10:K10"/>
    <mergeCell ref="J11:K11"/>
    <mergeCell ref="J12:K12"/>
    <mergeCell ref="U8:V8"/>
    <mergeCell ref="U9:V9"/>
    <mergeCell ref="U10:V10"/>
    <mergeCell ref="U11:V11"/>
    <mergeCell ref="U7:V7"/>
    <mergeCell ref="U6:V6"/>
    <mergeCell ref="U5:V5"/>
    <mergeCell ref="C8:F8"/>
    <mergeCell ref="H8:I8"/>
    <mergeCell ref="M8:N8"/>
    <mergeCell ref="O8:Q8"/>
    <mergeCell ref="H9:I9"/>
    <mergeCell ref="H10:I10"/>
    <mergeCell ref="H11:I11"/>
    <mergeCell ref="C12:F12"/>
    <mergeCell ref="C13:F13"/>
    <mergeCell ref="C9:F9"/>
    <mergeCell ref="C10:F10"/>
    <mergeCell ref="C11:F11"/>
    <mergeCell ref="M9:N9"/>
    <mergeCell ref="O9:Q9"/>
    <mergeCell ref="C14:F14"/>
    <mergeCell ref="C15:F15"/>
    <mergeCell ref="H12:I12"/>
    <mergeCell ref="H13:I13"/>
    <mergeCell ref="H14:I14"/>
    <mergeCell ref="H15:I15"/>
    <mergeCell ref="S19:T19"/>
    <mergeCell ref="J19:K19"/>
    <mergeCell ref="J13:K13"/>
    <mergeCell ref="C17:F17"/>
    <mergeCell ref="C16:F16"/>
    <mergeCell ref="M12:N12"/>
    <mergeCell ref="M13:N13"/>
    <mergeCell ref="M14:N14"/>
    <mergeCell ref="M15:N15"/>
    <mergeCell ref="H17:I17"/>
    <mergeCell ref="H18:I18"/>
    <mergeCell ref="H19:I19"/>
    <mergeCell ref="J17:K17"/>
    <mergeCell ref="J18:K18"/>
    <mergeCell ref="C18:F18"/>
    <mergeCell ref="C19:F19"/>
    <mergeCell ref="M19:N19"/>
    <mergeCell ref="J15:K15"/>
    <mergeCell ref="C5:F5"/>
    <mergeCell ref="H5:I5"/>
    <mergeCell ref="M5:N5"/>
    <mergeCell ref="O5:Q5"/>
    <mergeCell ref="C6:F6"/>
    <mergeCell ref="H6:I6"/>
    <mergeCell ref="M6:N6"/>
    <mergeCell ref="O6:Q6"/>
    <mergeCell ref="C7:F7"/>
    <mergeCell ref="H7:I7"/>
    <mergeCell ref="M7:N7"/>
    <mergeCell ref="O7:Q7"/>
    <mergeCell ref="H2:I2"/>
    <mergeCell ref="S5:T5"/>
    <mergeCell ref="S6:T6"/>
    <mergeCell ref="S7:T7"/>
    <mergeCell ref="S8:T8"/>
    <mergeCell ref="S9:T9"/>
    <mergeCell ref="S10:T10"/>
    <mergeCell ref="S11:T11"/>
    <mergeCell ref="S18:T18"/>
    <mergeCell ref="H16:I16"/>
    <mergeCell ref="J16:K16"/>
    <mergeCell ref="M10:N10"/>
    <mergeCell ref="O10:Q10"/>
    <mergeCell ref="M11:N11"/>
    <mergeCell ref="O11:Q11"/>
    <mergeCell ref="O12:Q12"/>
    <mergeCell ref="O13:Q13"/>
    <mergeCell ref="O14:Q14"/>
    <mergeCell ref="O15:Q15"/>
    <mergeCell ref="M16:N16"/>
    <mergeCell ref="O16:Q16"/>
    <mergeCell ref="S12:T12"/>
    <mergeCell ref="O17:Q17"/>
    <mergeCell ref="J14:K14"/>
  </mergeCells>
  <conditionalFormatting sqref="J6:J19">
    <cfRule type="expression" dxfId="16" priority="440">
      <formula>NOT($G6="Bör")</formula>
    </cfRule>
  </conditionalFormatting>
  <conditionalFormatting sqref="M6:V19">
    <cfRule type="expression" dxfId="15" priority="441">
      <formula>AND($L6="Nej")</formula>
    </cfRule>
  </conditionalFormatting>
  <conditionalFormatting sqref="L6:L19">
    <cfRule type="expression" dxfId="14" priority="90" stopIfTrue="1">
      <formula>AND(G6="Ska",L6="Nej")</formula>
    </cfRule>
  </conditionalFormatting>
  <conditionalFormatting sqref="S6:T19">
    <cfRule type="expression" dxfId="13" priority="442" stopIfTrue="1">
      <formula>AND($R6="Uppfylls Delvis",$G6="Bör")</formula>
    </cfRule>
  </conditionalFormatting>
  <conditionalFormatting sqref="AA6:AA19">
    <cfRule type="expression" dxfId="12" priority="11">
      <formula>$X6&lt;&gt;""</formula>
    </cfRule>
  </conditionalFormatting>
  <conditionalFormatting sqref="E41:G49">
    <cfRule type="expression" dxfId="11" priority="5">
      <formula>$D41&gt;0</formula>
    </cfRule>
  </conditionalFormatting>
  <conditionalFormatting sqref="J41:J49">
    <cfRule type="expression" dxfId="10" priority="8">
      <formula>AND($G41="Bör",$H41="Ökad utvärderingskostnad")</formula>
    </cfRule>
  </conditionalFormatting>
  <conditionalFormatting sqref="N41:N49">
    <cfRule type="expression" dxfId="9" priority="10">
      <formula>$M41="Ja"</formula>
    </cfRule>
  </conditionalFormatting>
  <conditionalFormatting sqref="H41:I49">
    <cfRule type="expression" dxfId="8" priority="6">
      <formula>$G41="Bör"</formula>
    </cfRule>
  </conditionalFormatting>
  <conditionalFormatting sqref="L41:L49">
    <cfRule type="expression" dxfId="7" priority="7">
      <formula>AND($G41="Bör",$H41="Faktor på konkurrerande pris")</formula>
    </cfRule>
  </conditionalFormatting>
  <conditionalFormatting sqref="M41:M49">
    <cfRule type="expression" dxfId="6" priority="4">
      <formula>$G41&lt;&gt;""</formula>
    </cfRule>
    <cfRule type="expression" dxfId="5" priority="9">
      <formula>AND(G41="Ska",M41="Nej")</formula>
    </cfRule>
  </conditionalFormatting>
  <conditionalFormatting sqref="U41:V49">
    <cfRule type="expression" dxfId="4" priority="3">
      <formula>AND(H41="Faktor på konkurrerande pris",M41="Nej")</formula>
    </cfRule>
  </conditionalFormatting>
  <conditionalFormatting sqref="Z6:Z19">
    <cfRule type="expression" dxfId="3" priority="2">
      <formula>$X6&lt;&gt;""</formula>
    </cfRule>
  </conditionalFormatting>
  <conditionalFormatting sqref="E41:O49">
    <cfRule type="expression" dxfId="2" priority="1">
      <formula>NOT($D41&gt;0)</formula>
    </cfRule>
  </conditionalFormatting>
  <dataValidations xWindow="1210" yWindow="966" count="14">
    <dataValidation type="list" allowBlank="1" showInputMessage="1" showErrorMessage="1" sqref="L6:L19 M41:M49">
      <formula1>"Ja,Nej"</formula1>
    </dataValidation>
    <dataValidation type="list" allowBlank="1" showInputMessage="1" showErrorMessage="1" sqref="AH16:AH19 AB16:AB19 W16:W19">
      <formula1>"Ja, Nej"</formula1>
    </dataValidation>
    <dataValidation type="whole" allowBlank="1" showInputMessage="1" showErrorMessage="1" sqref="AJ10 AK11:AK15">
      <formula1>0</formula1>
      <formula2>100</formula2>
    </dataValidation>
    <dataValidation allowBlank="1" showInputMessage="1" showErrorMessage="1" prompt="Är kravet uppfyllt?" sqref="R5 M40"/>
    <dataValidation allowBlank="1" showInputMessage="1" showErrorMessage="1" prompt="Länk eller referens till verifikat" sqref="M5"/>
    <dataValidation allowBlank="1" showInputMessage="1" showErrorMessage="1" prompt="Hur verifieras kravet, skall det göras genom en specifik bilaga eller ett produktblad?" sqref="H5"/>
    <dataValidation allowBlank="1" showInputMessage="1" showErrorMessage="1" prompt="Skall-krav : måste vara uppfyllt för att leverantören alls skall kunna bli aktuell i upphandlingen._x000a_Bör-krav : är bör-kravet uppfyllt så får leverantören ett avdrag på priset_x000a_" sqref="G5"/>
    <dataValidation allowBlank="1" showInputMessage="1" showErrorMessage="1" promptTitle="Fritext" prompt="Beskriv vad det är för krav" sqref="C5"/>
    <dataValidation type="list" allowBlank="1" showInputMessage="1" showErrorMessage="1" sqref="G6:G19 G41:G49">
      <formula1>"Ska,Bör"</formula1>
    </dataValidation>
    <dataValidation allowBlank="1" showInputMessage="1" showErrorMessage="1" prompt="Om kravet är delvis uppfyllt kan en annat belopp skrivas in här." sqref="S5"/>
    <dataValidation allowBlank="1" showInputMessage="1" showErrorMessage="1" prompt="Du kan välja att lägga på en fast kostnad istället för en procent." sqref="J5:K5"/>
    <dataValidation type="list" allowBlank="1" showInputMessage="1" showErrorMessage="1" sqref="H41:H49">
      <formula1>"Ökad utvärderingskostnad,Faktor på konkurrerande pris"</formula1>
    </dataValidation>
    <dataValidation allowBlank="1" showInputMessage="1" showErrorMessage="1" prompt="Om tjänsten inte erbjuds lämnas fältet tomt." sqref="N40:O40"/>
    <dataValidation allowBlank="1" showInputMessage="1" showErrorMessage="1" prompt="Om tjänsten inte erbjuds läggs denna kostnad till på utvärderingssumman." sqref="J40:K40"/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10" yWindow="966" count="2">
        <x14:dataValidation type="list" allowBlank="1" showInputMessage="1" showErrorMessage="1">
          <x14:formula1>
            <xm:f>Admin!$AC$5:$AC$7</xm:f>
          </x14:formula1>
          <xm:sqref>R6:R19</xm:sqref>
        </x14:dataValidation>
        <x14:dataValidation type="list" allowBlank="1" showInputMessage="1" showErrorMessage="1">
          <x14:formula1>
            <xm:f>Admin!$F$14:$F$17</xm:f>
          </x14:formula1>
          <xm:sqref>B6:B19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-0.249977111117893"/>
  </sheetPr>
  <dimension ref="A1:H13"/>
  <sheetViews>
    <sheetView showGridLines="0" zoomScale="130" zoomScaleNormal="130" workbookViewId="0">
      <selection activeCell="AH79" sqref="AH79"/>
    </sheetView>
  </sheetViews>
  <sheetFormatPr defaultRowHeight="12.75" x14ac:dyDescent="0.2"/>
  <cols>
    <col min="1" max="2" width="1.85546875" customWidth="1"/>
    <col min="3" max="3" width="12.28515625" customWidth="1"/>
    <col min="7" max="8" width="20.7109375" customWidth="1"/>
    <col min="9" max="9" width="12.85546875" customWidth="1"/>
  </cols>
  <sheetData>
    <row r="1" spans="1:8" x14ac:dyDescent="0.2">
      <c r="A1" s="1"/>
      <c r="B1" s="1"/>
      <c r="D1" s="1"/>
      <c r="E1" s="1"/>
      <c r="F1" s="1"/>
    </row>
    <row r="2" spans="1:8" x14ac:dyDescent="0.2">
      <c r="A2" s="1"/>
      <c r="B2" s="1"/>
      <c r="D2" s="1"/>
      <c r="E2" s="1"/>
      <c r="F2" s="1"/>
    </row>
    <row r="3" spans="1:8" x14ac:dyDescent="0.2">
      <c r="A3" s="1"/>
      <c r="B3" s="1"/>
      <c r="D3" s="1"/>
      <c r="E3" s="1"/>
      <c r="F3" s="1"/>
    </row>
    <row r="4" spans="1:8" ht="25.35" customHeight="1" x14ac:dyDescent="0.2">
      <c r="A4" s="1"/>
      <c r="B4" s="1"/>
      <c r="D4" s="291"/>
      <c r="E4" s="292"/>
      <c r="F4" s="293"/>
      <c r="G4" s="126" t="s">
        <v>90</v>
      </c>
    </row>
    <row r="5" spans="1:8" ht="25.35" customHeight="1" x14ac:dyDescent="0.2">
      <c r="A5" s="1"/>
      <c r="B5" s="1"/>
      <c r="D5" s="296" t="s">
        <v>466</v>
      </c>
      <c r="E5" s="297"/>
      <c r="F5" s="297"/>
      <c r="G5" s="145">
        <f>IFERROR('1 Kortinlösen och betalterminal'!G33,"Fel. Kontrollera motsvarande flik")</f>
        <v>0</v>
      </c>
    </row>
    <row r="6" spans="1:8" ht="9.4" customHeight="1" x14ac:dyDescent="0.2">
      <c r="A6" s="1"/>
      <c r="B6" s="1"/>
      <c r="D6" s="1"/>
      <c r="E6" s="1"/>
      <c r="F6" s="1"/>
      <c r="G6" s="128"/>
      <c r="H6" s="129"/>
    </row>
    <row r="7" spans="1:8" ht="25.35" customHeight="1" x14ac:dyDescent="0.2">
      <c r="A7" s="1"/>
      <c r="B7" s="1"/>
      <c r="D7" s="298" t="s">
        <v>506</v>
      </c>
      <c r="E7" s="299"/>
      <c r="F7" s="300"/>
      <c r="G7" s="130">
        <f>'3.Specifika krav'!Z2</f>
        <v>0</v>
      </c>
    </row>
    <row r="8" spans="1:8" ht="9.4" customHeight="1" x14ac:dyDescent="0.2">
      <c r="A8" s="1"/>
      <c r="B8" s="1"/>
      <c r="D8" s="1"/>
      <c r="E8" s="1"/>
      <c r="F8" s="1"/>
      <c r="G8" s="128"/>
      <c r="H8" s="129"/>
    </row>
    <row r="9" spans="1:8" ht="25.35" customHeight="1" x14ac:dyDescent="0.2">
      <c r="A9" s="1"/>
      <c r="B9" s="1"/>
      <c r="D9" s="298" t="s">
        <v>488</v>
      </c>
      <c r="E9" s="299"/>
      <c r="F9" s="300"/>
      <c r="G9" s="130">
        <f>'3.Specifika krav'!AA2</f>
        <v>0</v>
      </c>
    </row>
    <row r="10" spans="1:8" ht="9.4" customHeight="1" x14ac:dyDescent="0.2">
      <c r="A10" s="1"/>
      <c r="B10" s="1"/>
      <c r="D10" s="1"/>
      <c r="E10" s="1"/>
      <c r="F10" s="1"/>
    </row>
    <row r="11" spans="1:8" ht="23.85" customHeight="1" x14ac:dyDescent="0.2">
      <c r="A11" s="1"/>
      <c r="B11" s="1"/>
      <c r="C11" s="107"/>
      <c r="D11" s="294" t="s">
        <v>464</v>
      </c>
      <c r="E11" s="295"/>
      <c r="F11" s="295"/>
      <c r="G11" s="131">
        <f>G5+G7-G9</f>
        <v>0</v>
      </c>
    </row>
    <row r="12" spans="1:8" x14ac:dyDescent="0.2">
      <c r="A12" s="1"/>
      <c r="B12" s="1"/>
      <c r="D12" s="1"/>
      <c r="E12" s="1"/>
      <c r="F12" s="1"/>
    </row>
    <row r="13" spans="1:8" x14ac:dyDescent="0.2">
      <c r="A13" s="1"/>
      <c r="B13" s="1"/>
      <c r="D13" s="1"/>
      <c r="E13" s="1"/>
      <c r="F13" s="1"/>
    </row>
  </sheetData>
  <sheetProtection sheet="1" objects="1" scenarios="1"/>
  <mergeCells count="5">
    <mergeCell ref="D4:F4"/>
    <mergeCell ref="D11:F11"/>
    <mergeCell ref="D5:F5"/>
    <mergeCell ref="D9:F9"/>
    <mergeCell ref="D7:F7"/>
  </mergeCells>
  <conditionalFormatting sqref="D4 G4">
    <cfRule type="expression" dxfId="1" priority="7" stopIfTrue="1">
      <formula>"OM($E$17&gt;0 och $E$16=0)"</formula>
    </cfRule>
  </conditionalFormatting>
  <conditionalFormatting sqref="G5">
    <cfRule type="expression" dxfId="0" priority="3">
      <formula>NOT(ISNUMBER($G5))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59999389629810485"/>
  </sheetPr>
  <dimension ref="B4:E95"/>
  <sheetViews>
    <sheetView zoomScale="85" zoomScaleNormal="85" workbookViewId="0">
      <selection activeCell="B31" sqref="B31"/>
    </sheetView>
  </sheetViews>
  <sheetFormatPr defaultRowHeight="12.75" x14ac:dyDescent="0.2"/>
  <cols>
    <col min="2" max="2" width="63.28515625" customWidth="1"/>
    <col min="3" max="3" width="15.28515625" customWidth="1"/>
    <col min="4" max="4" width="17.85546875" customWidth="1"/>
    <col min="5" max="5" width="11.7109375" customWidth="1"/>
    <col min="7" max="7" width="53.140625" customWidth="1"/>
    <col min="11" max="11" width="45.7109375" customWidth="1"/>
  </cols>
  <sheetData>
    <row r="4" spans="2:5" x14ac:dyDescent="0.2">
      <c r="B4" s="108"/>
      <c r="C4" s="108" t="s">
        <v>105</v>
      </c>
      <c r="D4" s="108" t="s">
        <v>489</v>
      </c>
      <c r="E4" s="108" t="s">
        <v>23</v>
      </c>
    </row>
    <row r="5" spans="2:5" x14ac:dyDescent="0.2">
      <c r="B5" t="s">
        <v>467</v>
      </c>
    </row>
    <row r="6" spans="2:5" x14ac:dyDescent="0.2">
      <c r="B6" t="s">
        <v>468</v>
      </c>
      <c r="D6">
        <v>0.39</v>
      </c>
      <c r="E6">
        <v>0.7</v>
      </c>
    </row>
    <row r="7" spans="2:5" x14ac:dyDescent="0.2">
      <c r="B7" t="s">
        <v>469</v>
      </c>
      <c r="D7">
        <v>3.0000000000000001E-3</v>
      </c>
      <c r="E7">
        <v>5.0000000000000001E-3</v>
      </c>
    </row>
    <row r="8" spans="2:5" x14ac:dyDescent="0.2">
      <c r="B8" t="s">
        <v>471</v>
      </c>
      <c r="D8">
        <v>0.39</v>
      </c>
      <c r="E8">
        <v>0.7</v>
      </c>
    </row>
    <row r="9" spans="2:5" x14ac:dyDescent="0.2">
      <c r="B9" t="s">
        <v>472</v>
      </c>
      <c r="D9">
        <v>5.0000000000000001E-3</v>
      </c>
      <c r="E9">
        <v>6.4999999999999997E-3</v>
      </c>
    </row>
    <row r="10" spans="2:5" x14ac:dyDescent="0.2">
      <c r="B10" t="s">
        <v>474</v>
      </c>
      <c r="D10">
        <v>0.39</v>
      </c>
      <c r="E10">
        <v>0.7</v>
      </c>
    </row>
    <row r="11" spans="2:5" x14ac:dyDescent="0.2">
      <c r="B11" t="s">
        <v>473</v>
      </c>
      <c r="D11">
        <v>1.7999999999999999E-2</v>
      </c>
      <c r="E11">
        <v>1.4999999999999999E-2</v>
      </c>
    </row>
    <row r="12" spans="2:5" x14ac:dyDescent="0.2">
      <c r="B12" t="s">
        <v>475</v>
      </c>
      <c r="D12">
        <v>0.39</v>
      </c>
      <c r="E12">
        <v>0.7</v>
      </c>
    </row>
    <row r="13" spans="2:5" x14ac:dyDescent="0.2">
      <c r="B13" t="s">
        <v>476</v>
      </c>
      <c r="D13">
        <v>0.02</v>
      </c>
      <c r="E13">
        <v>1.9E-2</v>
      </c>
    </row>
    <row r="15" spans="2:5" x14ac:dyDescent="0.2">
      <c r="B15" t="s">
        <v>477</v>
      </c>
    </row>
    <row r="16" spans="2:5" x14ac:dyDescent="0.2">
      <c r="B16" t="s">
        <v>490</v>
      </c>
      <c r="D16">
        <v>5340</v>
      </c>
      <c r="E16">
        <v>4788</v>
      </c>
    </row>
    <row r="17" spans="2:5" x14ac:dyDescent="0.2">
      <c r="B17" t="s">
        <v>483</v>
      </c>
      <c r="D17">
        <v>4260</v>
      </c>
      <c r="E17">
        <v>4140</v>
      </c>
    </row>
    <row r="18" spans="2:5" x14ac:dyDescent="0.2">
      <c r="B18" t="s">
        <v>482</v>
      </c>
      <c r="D18">
        <v>3780</v>
      </c>
      <c r="E18">
        <v>3360</v>
      </c>
    </row>
    <row r="19" spans="2:5" x14ac:dyDescent="0.2">
      <c r="B19" t="s">
        <v>481</v>
      </c>
      <c r="D19">
        <v>5640</v>
      </c>
      <c r="E19">
        <v>5580</v>
      </c>
    </row>
    <row r="20" spans="2:5" x14ac:dyDescent="0.2">
      <c r="B20" t="s">
        <v>480</v>
      </c>
      <c r="D20">
        <v>4560</v>
      </c>
      <c r="E20">
        <v>4788</v>
      </c>
    </row>
    <row r="21" spans="2:5" x14ac:dyDescent="0.2">
      <c r="B21" t="s">
        <v>479</v>
      </c>
      <c r="D21">
        <v>4080</v>
      </c>
      <c r="E21">
        <v>4140</v>
      </c>
    </row>
    <row r="22" spans="2:5" x14ac:dyDescent="0.2">
      <c r="B22" t="s">
        <v>478</v>
      </c>
      <c r="D22">
        <v>6720</v>
      </c>
      <c r="E22">
        <v>5580</v>
      </c>
    </row>
    <row r="23" spans="2:5" x14ac:dyDescent="0.2">
      <c r="B23" t="s">
        <v>484</v>
      </c>
      <c r="D23">
        <v>5640</v>
      </c>
      <c r="E23">
        <v>4788</v>
      </c>
    </row>
    <row r="24" spans="2:5" x14ac:dyDescent="0.2">
      <c r="B24" t="s">
        <v>485</v>
      </c>
      <c r="D24">
        <v>5040</v>
      </c>
      <c r="E24">
        <v>4140</v>
      </c>
    </row>
    <row r="27" spans="2:5" x14ac:dyDescent="0.2">
      <c r="B27" t="s">
        <v>486</v>
      </c>
    </row>
    <row r="28" spans="2:5" x14ac:dyDescent="0.2">
      <c r="B28" t="s">
        <v>0</v>
      </c>
      <c r="D28">
        <v>0</v>
      </c>
      <c r="E28">
        <v>4000</v>
      </c>
    </row>
    <row r="95" spans="4:4" x14ac:dyDescent="0.2">
      <c r="D95" t="s">
        <v>33</v>
      </c>
    </row>
  </sheetData>
  <conditionalFormatting sqref="N30:N8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2:AW256"/>
  <sheetViews>
    <sheetView workbookViewId="0">
      <selection activeCell="F15" sqref="F15"/>
    </sheetView>
  </sheetViews>
  <sheetFormatPr defaultRowHeight="12.75" x14ac:dyDescent="0.2"/>
  <cols>
    <col min="2" max="2" width="24.85546875" customWidth="1"/>
    <col min="6" max="6" width="20.7109375" customWidth="1"/>
    <col min="8" max="8" width="26.5703125" customWidth="1"/>
    <col min="12" max="12" width="12.42578125" customWidth="1"/>
    <col min="29" max="29" width="17.28515625" customWidth="1"/>
    <col min="42" max="42" width="23" customWidth="1"/>
    <col min="47" max="48" width="18.28515625" customWidth="1"/>
    <col min="49" max="49" width="22.7109375" customWidth="1"/>
  </cols>
  <sheetData>
    <row r="2" spans="3:49" x14ac:dyDescent="0.2">
      <c r="H2" s="17" t="s">
        <v>39</v>
      </c>
      <c r="I2" s="17"/>
      <c r="K2" t="s">
        <v>80</v>
      </c>
      <c r="M2" s="16"/>
    </row>
    <row r="3" spans="3:49" x14ac:dyDescent="0.2">
      <c r="C3" s="108" t="s">
        <v>489</v>
      </c>
      <c r="D3" s="108" t="s">
        <v>23</v>
      </c>
      <c r="F3" s="17" t="s">
        <v>54</v>
      </c>
      <c r="H3" s="17" t="s">
        <v>38</v>
      </c>
      <c r="I3" s="17" t="s">
        <v>40</v>
      </c>
      <c r="J3" s="16"/>
      <c r="K3" s="17" t="s">
        <v>81</v>
      </c>
      <c r="O3" s="17" t="s">
        <v>89</v>
      </c>
      <c r="AC3" s="17" t="s">
        <v>89</v>
      </c>
      <c r="AE3" s="17" t="s">
        <v>87</v>
      </c>
      <c r="AG3" s="17" t="s">
        <v>121</v>
      </c>
      <c r="AH3" s="17" t="s">
        <v>22</v>
      </c>
      <c r="AI3" s="17" t="s">
        <v>23</v>
      </c>
      <c r="AM3" s="17" t="s">
        <v>446</v>
      </c>
      <c r="AN3" s="17"/>
      <c r="AP3" s="17" t="s">
        <v>442</v>
      </c>
      <c r="AQ3" s="17" t="s">
        <v>443</v>
      </c>
      <c r="AS3" s="17" t="s">
        <v>444</v>
      </c>
      <c r="AU3" s="120" t="s">
        <v>447</v>
      </c>
      <c r="AV3" s="122" t="s">
        <v>448</v>
      </c>
      <c r="AW3" s="121" t="s">
        <v>451</v>
      </c>
    </row>
    <row r="4" spans="3:49" x14ac:dyDescent="0.2">
      <c r="C4">
        <v>1</v>
      </c>
      <c r="D4">
        <v>2</v>
      </c>
      <c r="F4" t="s">
        <v>34</v>
      </c>
      <c r="H4" t="s">
        <v>34</v>
      </c>
      <c r="I4" s="16" t="s">
        <v>42</v>
      </c>
      <c r="K4" t="s">
        <v>82</v>
      </c>
      <c r="O4" t="s">
        <v>85</v>
      </c>
      <c r="P4" t="s">
        <v>85</v>
      </c>
      <c r="Q4" t="s">
        <v>85</v>
      </c>
      <c r="R4" t="s">
        <v>85</v>
      </c>
      <c r="S4" t="s">
        <v>85</v>
      </c>
      <c r="T4" t="s">
        <v>85</v>
      </c>
      <c r="U4" t="s">
        <v>85</v>
      </c>
      <c r="V4" t="s">
        <v>85</v>
      </c>
      <c r="W4" t="s">
        <v>85</v>
      </c>
      <c r="X4" t="s">
        <v>85</v>
      </c>
      <c r="Y4" t="s">
        <v>85</v>
      </c>
      <c r="Z4" t="s">
        <v>86</v>
      </c>
      <c r="AC4" s="16" t="s">
        <v>97</v>
      </c>
      <c r="AE4" t="s">
        <v>7</v>
      </c>
      <c r="AG4" t="s">
        <v>101</v>
      </c>
      <c r="AH4" t="s">
        <v>122</v>
      </c>
      <c r="AI4" t="s">
        <v>123</v>
      </c>
      <c r="AP4" t="s">
        <v>131</v>
      </c>
      <c r="AQ4" t="s">
        <v>132</v>
      </c>
      <c r="AS4" s="117" t="s">
        <v>7</v>
      </c>
      <c r="AU4" s="96" t="s">
        <v>449</v>
      </c>
      <c r="AV4" s="18">
        <v>0.14544965005583199</v>
      </c>
      <c r="AW4" s="19"/>
    </row>
    <row r="5" spans="3:49" x14ac:dyDescent="0.2">
      <c r="F5" t="s">
        <v>35</v>
      </c>
      <c r="H5" t="s">
        <v>34</v>
      </c>
      <c r="I5" t="s">
        <v>43</v>
      </c>
      <c r="K5" t="s">
        <v>83</v>
      </c>
      <c r="O5" t="s">
        <v>86</v>
      </c>
      <c r="P5">
        <v>10</v>
      </c>
      <c r="Q5">
        <v>9</v>
      </c>
      <c r="R5">
        <v>8</v>
      </c>
      <c r="S5">
        <v>7</v>
      </c>
      <c r="T5">
        <v>6</v>
      </c>
      <c r="U5">
        <v>5</v>
      </c>
      <c r="V5">
        <v>4</v>
      </c>
      <c r="W5">
        <v>3</v>
      </c>
      <c r="X5">
        <v>2</v>
      </c>
      <c r="Y5">
        <v>1</v>
      </c>
      <c r="Z5">
        <v>0</v>
      </c>
      <c r="AC5" t="s">
        <v>92</v>
      </c>
      <c r="AE5" t="s">
        <v>8</v>
      </c>
      <c r="AG5" t="s">
        <v>26</v>
      </c>
      <c r="AH5" t="s">
        <v>124</v>
      </c>
      <c r="AI5" t="s">
        <v>125</v>
      </c>
      <c r="AP5" t="s">
        <v>133</v>
      </c>
      <c r="AQ5" t="s">
        <v>7</v>
      </c>
      <c r="AS5" s="118" t="s">
        <v>8</v>
      </c>
      <c r="AU5" s="96" t="s">
        <v>445</v>
      </c>
      <c r="AV5" s="18">
        <v>0.19999990000000001</v>
      </c>
      <c r="AW5" s="19"/>
    </row>
    <row r="6" spans="3:49" x14ac:dyDescent="0.2">
      <c r="F6" t="s">
        <v>36</v>
      </c>
      <c r="H6" t="s">
        <v>34</v>
      </c>
      <c r="I6" t="s">
        <v>44</v>
      </c>
      <c r="O6">
        <v>0</v>
      </c>
      <c r="P6">
        <v>9</v>
      </c>
      <c r="Q6">
        <v>8</v>
      </c>
      <c r="R6">
        <v>7</v>
      </c>
      <c r="S6">
        <v>6</v>
      </c>
      <c r="T6">
        <v>5</v>
      </c>
      <c r="U6">
        <v>4</v>
      </c>
      <c r="V6">
        <v>3</v>
      </c>
      <c r="W6">
        <v>2</v>
      </c>
      <c r="X6">
        <v>1</v>
      </c>
      <c r="Y6">
        <v>0</v>
      </c>
      <c r="AC6" s="16" t="s">
        <v>453</v>
      </c>
      <c r="AE6" t="s">
        <v>9</v>
      </c>
      <c r="AG6" t="s">
        <v>27</v>
      </c>
      <c r="AH6">
        <v>999</v>
      </c>
      <c r="AI6">
        <v>888</v>
      </c>
      <c r="AP6" t="s">
        <v>133</v>
      </c>
      <c r="AQ6" t="s">
        <v>7</v>
      </c>
      <c r="AS6" s="118" t="s">
        <v>9</v>
      </c>
      <c r="AU6" s="96" t="s">
        <v>450</v>
      </c>
      <c r="AV6" s="18">
        <v>0.19999990000000001</v>
      </c>
      <c r="AW6" s="97" t="s">
        <v>452</v>
      </c>
    </row>
    <row r="7" spans="3:49" x14ac:dyDescent="0.2">
      <c r="F7" t="s">
        <v>41</v>
      </c>
      <c r="H7" t="s">
        <v>34</v>
      </c>
      <c r="I7" t="s">
        <v>45</v>
      </c>
      <c r="O7">
        <v>1</v>
      </c>
      <c r="P7">
        <v>8</v>
      </c>
      <c r="Q7">
        <v>7</v>
      </c>
      <c r="R7">
        <v>6</v>
      </c>
      <c r="S7">
        <v>5</v>
      </c>
      <c r="T7">
        <v>4</v>
      </c>
      <c r="U7">
        <v>3</v>
      </c>
      <c r="V7">
        <v>2</v>
      </c>
      <c r="W7">
        <v>1</v>
      </c>
      <c r="X7">
        <v>0</v>
      </c>
      <c r="Y7" t="s">
        <v>86</v>
      </c>
      <c r="AC7" t="s">
        <v>96</v>
      </c>
      <c r="AE7" t="s">
        <v>10</v>
      </c>
      <c r="AG7" t="s">
        <v>28</v>
      </c>
      <c r="AH7" s="107" t="s">
        <v>126</v>
      </c>
      <c r="AI7" s="107" t="s">
        <v>127</v>
      </c>
      <c r="AP7" t="s">
        <v>134</v>
      </c>
      <c r="AQ7" t="s">
        <v>135</v>
      </c>
      <c r="AS7" s="118" t="s">
        <v>10</v>
      </c>
      <c r="AU7" s="104"/>
      <c r="AV7" s="18"/>
      <c r="AW7" s="19"/>
    </row>
    <row r="8" spans="3:49" x14ac:dyDescent="0.2">
      <c r="F8" t="s">
        <v>37</v>
      </c>
      <c r="H8" t="s">
        <v>34</v>
      </c>
      <c r="I8" t="s">
        <v>46</v>
      </c>
      <c r="O8">
        <v>2</v>
      </c>
      <c r="P8">
        <v>7</v>
      </c>
      <c r="Q8">
        <v>6</v>
      </c>
      <c r="R8">
        <v>5</v>
      </c>
      <c r="S8">
        <v>4</v>
      </c>
      <c r="T8">
        <v>3</v>
      </c>
      <c r="U8">
        <v>2</v>
      </c>
      <c r="V8">
        <v>1</v>
      </c>
      <c r="W8">
        <v>0</v>
      </c>
      <c r="X8" t="s">
        <v>86</v>
      </c>
      <c r="AE8" t="s">
        <v>6</v>
      </c>
      <c r="AG8" t="s">
        <v>29</v>
      </c>
      <c r="AH8" t="s">
        <v>128</v>
      </c>
      <c r="AI8" t="s">
        <v>129</v>
      </c>
      <c r="AP8" t="s">
        <v>136</v>
      </c>
      <c r="AQ8" t="s">
        <v>137</v>
      </c>
      <c r="AS8" s="118" t="s">
        <v>130</v>
      </c>
      <c r="AU8" s="104"/>
      <c r="AV8" s="18"/>
      <c r="AW8" s="19"/>
    </row>
    <row r="9" spans="3:49" x14ac:dyDescent="0.2">
      <c r="F9" t="s">
        <v>79</v>
      </c>
      <c r="H9" t="s">
        <v>34</v>
      </c>
      <c r="I9" s="16" t="s">
        <v>107</v>
      </c>
      <c r="O9">
        <v>3</v>
      </c>
      <c r="P9">
        <v>6</v>
      </c>
      <c r="Q9">
        <v>5</v>
      </c>
      <c r="R9">
        <v>4</v>
      </c>
      <c r="S9">
        <v>3</v>
      </c>
      <c r="T9">
        <v>2</v>
      </c>
      <c r="U9">
        <v>1</v>
      </c>
      <c r="V9">
        <v>0</v>
      </c>
      <c r="W9" t="s">
        <v>86</v>
      </c>
      <c r="AP9" t="s">
        <v>138</v>
      </c>
      <c r="AQ9" t="s">
        <v>10</v>
      </c>
      <c r="AS9" s="118"/>
      <c r="AU9" s="104"/>
      <c r="AV9" s="18"/>
      <c r="AW9" s="19"/>
    </row>
    <row r="10" spans="3:49" x14ac:dyDescent="0.2">
      <c r="F10" s="16" t="s">
        <v>84</v>
      </c>
      <c r="H10" t="s">
        <v>35</v>
      </c>
      <c r="I10" s="16" t="s">
        <v>53</v>
      </c>
      <c r="O10">
        <v>4</v>
      </c>
      <c r="P10">
        <v>5</v>
      </c>
      <c r="Q10">
        <v>4</v>
      </c>
      <c r="R10">
        <v>3</v>
      </c>
      <c r="S10">
        <v>2</v>
      </c>
      <c r="T10">
        <v>1</v>
      </c>
      <c r="U10">
        <v>0</v>
      </c>
      <c r="V10" t="s">
        <v>86</v>
      </c>
      <c r="AP10" t="s">
        <v>133</v>
      </c>
      <c r="AQ10" t="s">
        <v>7</v>
      </c>
      <c r="AS10" s="119"/>
      <c r="AU10" s="105"/>
      <c r="AV10" s="20"/>
      <c r="AW10" s="21"/>
    </row>
    <row r="11" spans="3:49" x14ac:dyDescent="0.2">
      <c r="F11" t="s">
        <v>56</v>
      </c>
      <c r="H11" t="s">
        <v>35</v>
      </c>
      <c r="I11" s="16" t="s">
        <v>60</v>
      </c>
      <c r="O11">
        <v>5</v>
      </c>
      <c r="P11">
        <v>4</v>
      </c>
      <c r="Q11">
        <v>3</v>
      </c>
      <c r="R11">
        <v>2</v>
      </c>
      <c r="S11">
        <v>1</v>
      </c>
      <c r="T11">
        <v>0</v>
      </c>
      <c r="U11" t="s">
        <v>86</v>
      </c>
      <c r="AP11" t="s">
        <v>139</v>
      </c>
      <c r="AQ11" t="s">
        <v>140</v>
      </c>
    </row>
    <row r="12" spans="3:49" x14ac:dyDescent="0.2">
      <c r="F12" t="s">
        <v>57</v>
      </c>
      <c r="H12" t="s">
        <v>35</v>
      </c>
      <c r="I12" s="16" t="s">
        <v>61</v>
      </c>
      <c r="O12">
        <v>6</v>
      </c>
      <c r="P12">
        <v>3</v>
      </c>
      <c r="Q12">
        <v>2</v>
      </c>
      <c r="R12">
        <v>1</v>
      </c>
      <c r="S12">
        <v>0</v>
      </c>
      <c r="T12" t="s">
        <v>86</v>
      </c>
      <c r="AP12" t="s">
        <v>141</v>
      </c>
      <c r="AQ12" t="s">
        <v>142</v>
      </c>
    </row>
    <row r="13" spans="3:49" x14ac:dyDescent="0.2">
      <c r="E13" t="s">
        <v>58</v>
      </c>
      <c r="H13" t="s">
        <v>35</v>
      </c>
      <c r="I13" s="16" t="s">
        <v>62</v>
      </c>
      <c r="O13">
        <v>7</v>
      </c>
      <c r="P13">
        <v>2</v>
      </c>
      <c r="Q13">
        <v>1</v>
      </c>
      <c r="R13">
        <v>0</v>
      </c>
      <c r="S13" t="s">
        <v>86</v>
      </c>
      <c r="AP13" t="s">
        <v>141</v>
      </c>
      <c r="AQ13" t="s">
        <v>142</v>
      </c>
    </row>
    <row r="14" spans="3:49" x14ac:dyDescent="0.2">
      <c r="F14" t="s">
        <v>59</v>
      </c>
      <c r="H14" t="s">
        <v>35</v>
      </c>
      <c r="I14" s="16" t="s">
        <v>63</v>
      </c>
      <c r="O14">
        <v>8</v>
      </c>
      <c r="P14">
        <v>1</v>
      </c>
      <c r="Q14">
        <v>0</v>
      </c>
      <c r="R14" t="s">
        <v>86</v>
      </c>
      <c r="AM14" t="s">
        <v>55</v>
      </c>
      <c r="AP14" t="s">
        <v>143</v>
      </c>
      <c r="AQ14" t="s">
        <v>144</v>
      </c>
    </row>
    <row r="15" spans="3:49" x14ac:dyDescent="0.2">
      <c r="F15" s="16" t="s">
        <v>491</v>
      </c>
      <c r="H15" t="s">
        <v>35</v>
      </c>
      <c r="I15" s="16" t="s">
        <v>71</v>
      </c>
      <c r="O15">
        <v>9</v>
      </c>
      <c r="P15">
        <v>0</v>
      </c>
      <c r="Q15" t="s">
        <v>86</v>
      </c>
      <c r="AM15" t="s">
        <v>11</v>
      </c>
      <c r="AN15">
        <v>182.5</v>
      </c>
      <c r="AP15" t="s">
        <v>145</v>
      </c>
      <c r="AQ15" t="s">
        <v>146</v>
      </c>
    </row>
    <row r="16" spans="3:49" x14ac:dyDescent="0.2">
      <c r="F16" t="s">
        <v>492</v>
      </c>
      <c r="H16" t="s">
        <v>35</v>
      </c>
      <c r="I16" s="16" t="s">
        <v>72</v>
      </c>
      <c r="O16">
        <v>10</v>
      </c>
      <c r="P16" t="s">
        <v>86</v>
      </c>
      <c r="AM16" t="s">
        <v>12</v>
      </c>
      <c r="AN16">
        <v>91.25</v>
      </c>
      <c r="AP16" t="s">
        <v>147</v>
      </c>
      <c r="AQ16" t="s">
        <v>148</v>
      </c>
    </row>
    <row r="17" spans="6:43" x14ac:dyDescent="0.2">
      <c r="F17" t="s">
        <v>493</v>
      </c>
      <c r="H17" t="s">
        <v>35</v>
      </c>
      <c r="I17" s="16" t="s">
        <v>108</v>
      </c>
      <c r="AP17" t="s">
        <v>149</v>
      </c>
      <c r="AQ17" t="s">
        <v>150</v>
      </c>
    </row>
    <row r="18" spans="6:43" x14ac:dyDescent="0.2">
      <c r="H18" t="s">
        <v>36</v>
      </c>
      <c r="I18" t="s">
        <v>47</v>
      </c>
      <c r="AM18" t="s">
        <v>13</v>
      </c>
      <c r="AN18">
        <v>30.416666666666668</v>
      </c>
      <c r="AP18" t="s">
        <v>151</v>
      </c>
      <c r="AQ18" t="s">
        <v>152</v>
      </c>
    </row>
    <row r="19" spans="6:43" x14ac:dyDescent="0.2">
      <c r="H19" t="s">
        <v>36</v>
      </c>
      <c r="I19" t="s">
        <v>48</v>
      </c>
      <c r="M19" s="16"/>
      <c r="AM19" t="s">
        <v>14</v>
      </c>
      <c r="AN19">
        <v>365</v>
      </c>
      <c r="AP19" t="s">
        <v>133</v>
      </c>
      <c r="AQ19" t="s">
        <v>7</v>
      </c>
    </row>
    <row r="20" spans="6:43" x14ac:dyDescent="0.2">
      <c r="H20" t="s">
        <v>36</v>
      </c>
      <c r="I20" t="s">
        <v>49</v>
      </c>
      <c r="AM20">
        <v>0</v>
      </c>
      <c r="AN20">
        <v>0</v>
      </c>
      <c r="AP20" t="s">
        <v>153</v>
      </c>
      <c r="AQ20" t="s">
        <v>154</v>
      </c>
    </row>
    <row r="21" spans="6:43" x14ac:dyDescent="0.2">
      <c r="H21" t="s">
        <v>36</v>
      </c>
      <c r="I21" t="s">
        <v>50</v>
      </c>
      <c r="AM21">
        <v>0</v>
      </c>
      <c r="AN21">
        <v>0</v>
      </c>
      <c r="AP21" t="s">
        <v>155</v>
      </c>
      <c r="AQ21" t="s">
        <v>156</v>
      </c>
    </row>
    <row r="22" spans="6:43" x14ac:dyDescent="0.2">
      <c r="H22" t="s">
        <v>36</v>
      </c>
      <c r="I22" t="s">
        <v>51</v>
      </c>
      <c r="AM22">
        <v>0</v>
      </c>
      <c r="AN22">
        <v>0</v>
      </c>
      <c r="AP22" t="s">
        <v>157</v>
      </c>
      <c r="AQ22" t="s">
        <v>158</v>
      </c>
    </row>
    <row r="23" spans="6:43" x14ac:dyDescent="0.2">
      <c r="H23" t="s">
        <v>36</v>
      </c>
      <c r="I23" s="16" t="s">
        <v>106</v>
      </c>
      <c r="AM23" t="s">
        <v>15</v>
      </c>
      <c r="AN23">
        <v>360</v>
      </c>
      <c r="AP23" t="s">
        <v>159</v>
      </c>
      <c r="AQ23" t="s">
        <v>160</v>
      </c>
    </row>
    <row r="24" spans="6:43" x14ac:dyDescent="0.2">
      <c r="H24" t="s">
        <v>41</v>
      </c>
      <c r="I24" s="16" t="s">
        <v>68</v>
      </c>
      <c r="AM24" t="s">
        <v>16</v>
      </c>
      <c r="AN24">
        <v>360</v>
      </c>
      <c r="AP24" t="s">
        <v>161</v>
      </c>
      <c r="AQ24" t="s">
        <v>162</v>
      </c>
    </row>
    <row r="25" spans="6:43" x14ac:dyDescent="0.2">
      <c r="H25" t="s">
        <v>41</v>
      </c>
      <c r="I25" s="16" t="s">
        <v>69</v>
      </c>
      <c r="AM25" t="s">
        <v>17</v>
      </c>
      <c r="AN25">
        <v>365</v>
      </c>
      <c r="AP25" t="s">
        <v>163</v>
      </c>
      <c r="AQ25" t="s">
        <v>164</v>
      </c>
    </row>
    <row r="26" spans="6:43" x14ac:dyDescent="0.2">
      <c r="H26" t="s">
        <v>41</v>
      </c>
      <c r="I26" s="16" t="s">
        <v>70</v>
      </c>
      <c r="AM26" t="s">
        <v>18</v>
      </c>
      <c r="AN26">
        <v>365</v>
      </c>
      <c r="AP26" t="s">
        <v>133</v>
      </c>
      <c r="AQ26" t="s">
        <v>7</v>
      </c>
    </row>
    <row r="27" spans="6:43" x14ac:dyDescent="0.2">
      <c r="H27" t="s">
        <v>41</v>
      </c>
      <c r="I27" s="16" t="s">
        <v>109</v>
      </c>
      <c r="AM27">
        <v>0</v>
      </c>
      <c r="AN27">
        <v>0</v>
      </c>
      <c r="AP27" t="s">
        <v>165</v>
      </c>
      <c r="AQ27" t="s">
        <v>166</v>
      </c>
    </row>
    <row r="28" spans="6:43" x14ac:dyDescent="0.2">
      <c r="H28" t="s">
        <v>37</v>
      </c>
      <c r="I28" s="16" t="s">
        <v>52</v>
      </c>
      <c r="AM28" t="s">
        <v>15</v>
      </c>
      <c r="AN28">
        <v>1</v>
      </c>
      <c r="AP28" t="s">
        <v>167</v>
      </c>
      <c r="AQ28" t="s">
        <v>168</v>
      </c>
    </row>
    <row r="29" spans="6:43" x14ac:dyDescent="0.2">
      <c r="H29" t="s">
        <v>37</v>
      </c>
      <c r="I29" s="16" t="s">
        <v>64</v>
      </c>
      <c r="AM29" t="s">
        <v>16</v>
      </c>
      <c r="AN29">
        <v>1.0138888888888888</v>
      </c>
      <c r="AP29" t="s">
        <v>169</v>
      </c>
      <c r="AQ29" t="s">
        <v>170</v>
      </c>
    </row>
    <row r="30" spans="6:43" x14ac:dyDescent="0.2">
      <c r="H30" t="s">
        <v>37</v>
      </c>
      <c r="I30" t="s">
        <v>65</v>
      </c>
      <c r="AM30" t="s">
        <v>17</v>
      </c>
      <c r="AN30">
        <v>1</v>
      </c>
      <c r="AP30" t="s">
        <v>171</v>
      </c>
      <c r="AQ30" t="s">
        <v>172</v>
      </c>
    </row>
    <row r="31" spans="6:43" x14ac:dyDescent="0.2">
      <c r="H31" t="s">
        <v>37</v>
      </c>
      <c r="I31" s="16" t="s">
        <v>110</v>
      </c>
      <c r="M31" s="16"/>
      <c r="AM31" t="s">
        <v>18</v>
      </c>
      <c r="AN31">
        <v>1</v>
      </c>
      <c r="AP31" t="s">
        <v>173</v>
      </c>
      <c r="AQ31" t="s">
        <v>174</v>
      </c>
    </row>
    <row r="32" spans="6:43" x14ac:dyDescent="0.2">
      <c r="H32" t="s">
        <v>79</v>
      </c>
      <c r="I32" s="16" t="s">
        <v>66</v>
      </c>
      <c r="AM32">
        <v>0</v>
      </c>
      <c r="AN32">
        <v>0</v>
      </c>
      <c r="AP32" t="s">
        <v>138</v>
      </c>
      <c r="AQ32" t="s">
        <v>10</v>
      </c>
    </row>
    <row r="33" spans="8:43" x14ac:dyDescent="0.2">
      <c r="H33" t="s">
        <v>79</v>
      </c>
      <c r="I33" s="16" t="s">
        <v>111</v>
      </c>
      <c r="AM33" t="s">
        <v>19</v>
      </c>
      <c r="AN33">
        <v>0</v>
      </c>
      <c r="AP33" t="s">
        <v>175</v>
      </c>
      <c r="AQ33" t="s">
        <v>176</v>
      </c>
    </row>
    <row r="34" spans="8:43" x14ac:dyDescent="0.2">
      <c r="H34" s="16" t="s">
        <v>84</v>
      </c>
      <c r="I34" s="16" t="s">
        <v>67</v>
      </c>
      <c r="AM34" t="s">
        <v>20</v>
      </c>
      <c r="AN34">
        <v>36074.999999999993</v>
      </c>
      <c r="AP34" t="s">
        <v>177</v>
      </c>
      <c r="AQ34" t="s">
        <v>178</v>
      </c>
    </row>
    <row r="35" spans="8:43" x14ac:dyDescent="0.2">
      <c r="H35" s="16" t="s">
        <v>84</v>
      </c>
      <c r="I35" s="16" t="s">
        <v>112</v>
      </c>
      <c r="AM35" t="s">
        <v>21</v>
      </c>
      <c r="AN35">
        <v>36111.111111111109</v>
      </c>
      <c r="AP35" t="s">
        <v>179</v>
      </c>
      <c r="AQ35" t="s">
        <v>180</v>
      </c>
    </row>
    <row r="36" spans="8:43" x14ac:dyDescent="0.2">
      <c r="H36" t="s">
        <v>56</v>
      </c>
      <c r="I36" s="16" t="s">
        <v>73</v>
      </c>
      <c r="AM36">
        <v>0</v>
      </c>
      <c r="AN36">
        <v>0</v>
      </c>
      <c r="AP36" t="s">
        <v>138</v>
      </c>
      <c r="AQ36" t="s">
        <v>10</v>
      </c>
    </row>
    <row r="37" spans="8:43" x14ac:dyDescent="0.2">
      <c r="H37" t="s">
        <v>56</v>
      </c>
      <c r="I37" s="16" t="s">
        <v>74</v>
      </c>
      <c r="AM37" t="s">
        <v>19</v>
      </c>
      <c r="AN37">
        <v>0</v>
      </c>
      <c r="AP37" t="s">
        <v>138</v>
      </c>
      <c r="AQ37" t="s">
        <v>10</v>
      </c>
    </row>
    <row r="38" spans="8:43" x14ac:dyDescent="0.2">
      <c r="H38" t="s">
        <v>56</v>
      </c>
      <c r="I38" s="16" t="s">
        <v>75</v>
      </c>
      <c r="AM38" t="s">
        <v>20</v>
      </c>
      <c r="AN38">
        <v>573675.80587487877</v>
      </c>
      <c r="AP38" t="s">
        <v>181</v>
      </c>
      <c r="AQ38" t="s">
        <v>182</v>
      </c>
    </row>
    <row r="39" spans="8:43" x14ac:dyDescent="0.2">
      <c r="H39" t="s">
        <v>56</v>
      </c>
      <c r="I39" s="16" t="s">
        <v>113</v>
      </c>
      <c r="AM39" t="s">
        <v>21</v>
      </c>
      <c r="AN39">
        <v>574537.03703703708</v>
      </c>
      <c r="AP39" t="s">
        <v>183</v>
      </c>
      <c r="AQ39" t="s">
        <v>184</v>
      </c>
    </row>
    <row r="40" spans="8:43" x14ac:dyDescent="0.2">
      <c r="H40" t="s">
        <v>57</v>
      </c>
      <c r="I40" s="16" t="s">
        <v>76</v>
      </c>
      <c r="AM40">
        <v>0</v>
      </c>
      <c r="AN40">
        <v>0</v>
      </c>
      <c r="AP40" t="s">
        <v>167</v>
      </c>
      <c r="AQ40" t="s">
        <v>168</v>
      </c>
    </row>
    <row r="41" spans="8:43" x14ac:dyDescent="0.2">
      <c r="H41" t="s">
        <v>57</v>
      </c>
      <c r="I41" s="16" t="s">
        <v>77</v>
      </c>
      <c r="AM41" t="s">
        <v>19</v>
      </c>
      <c r="AN41">
        <v>0</v>
      </c>
      <c r="AP41" t="s">
        <v>185</v>
      </c>
      <c r="AQ41" t="s">
        <v>186</v>
      </c>
    </row>
    <row r="42" spans="8:43" x14ac:dyDescent="0.2">
      <c r="H42" t="s">
        <v>57</v>
      </c>
      <c r="I42" s="16" t="s">
        <v>78</v>
      </c>
      <c r="AM42" t="s">
        <v>20</v>
      </c>
      <c r="AN42">
        <v>23956.048852240117</v>
      </c>
      <c r="AP42" t="s">
        <v>187</v>
      </c>
      <c r="AQ42" t="s">
        <v>188</v>
      </c>
    </row>
    <row r="43" spans="8:43" x14ac:dyDescent="0.2">
      <c r="H43" t="s">
        <v>57</v>
      </c>
      <c r="I43" s="16" t="s">
        <v>114</v>
      </c>
      <c r="AM43" t="s">
        <v>21</v>
      </c>
      <c r="AN43">
        <v>24000.000000000004</v>
      </c>
      <c r="AP43" t="s">
        <v>189</v>
      </c>
      <c r="AQ43" t="s">
        <v>190</v>
      </c>
    </row>
    <row r="44" spans="8:43" x14ac:dyDescent="0.2">
      <c r="H44" t="s">
        <v>58</v>
      </c>
      <c r="I44" s="16" t="s">
        <v>115</v>
      </c>
      <c r="AM44">
        <v>0</v>
      </c>
      <c r="AN44">
        <v>0</v>
      </c>
      <c r="AP44" t="s">
        <v>191</v>
      </c>
      <c r="AQ44" t="s">
        <v>192</v>
      </c>
    </row>
    <row r="45" spans="8:43" x14ac:dyDescent="0.2">
      <c r="AM45" t="s">
        <v>19</v>
      </c>
      <c r="AN45" t="e">
        <v>#N/A</v>
      </c>
      <c r="AP45" t="s">
        <v>193</v>
      </c>
      <c r="AQ45" t="s">
        <v>194</v>
      </c>
    </row>
    <row r="46" spans="8:43" x14ac:dyDescent="0.2">
      <c r="AM46" t="s">
        <v>20</v>
      </c>
      <c r="AN46" t="e">
        <v>#N/A</v>
      </c>
      <c r="AP46" t="s">
        <v>138</v>
      </c>
      <c r="AQ46" t="s">
        <v>10</v>
      </c>
    </row>
    <row r="47" spans="8:43" x14ac:dyDescent="0.2">
      <c r="AM47" t="s">
        <v>21</v>
      </c>
      <c r="AN47" t="e">
        <v>#N/A</v>
      </c>
      <c r="AP47" t="s">
        <v>195</v>
      </c>
      <c r="AQ47" t="s">
        <v>196</v>
      </c>
    </row>
    <row r="48" spans="8:43" x14ac:dyDescent="0.2">
      <c r="AM48">
        <v>0</v>
      </c>
      <c r="AN48">
        <v>0</v>
      </c>
      <c r="AP48" t="s">
        <v>191</v>
      </c>
      <c r="AQ48" t="s">
        <v>192</v>
      </c>
    </row>
    <row r="49" spans="39:43" x14ac:dyDescent="0.2">
      <c r="AM49" t="s">
        <v>19</v>
      </c>
      <c r="AN49" t="e">
        <v>#N/A</v>
      </c>
      <c r="AP49" t="s">
        <v>191</v>
      </c>
      <c r="AQ49" t="s">
        <v>192</v>
      </c>
    </row>
    <row r="50" spans="39:43" x14ac:dyDescent="0.2">
      <c r="AM50" t="s">
        <v>20</v>
      </c>
      <c r="AN50" t="e">
        <v>#N/A</v>
      </c>
      <c r="AP50" t="s">
        <v>197</v>
      </c>
      <c r="AQ50" t="s">
        <v>198</v>
      </c>
    </row>
    <row r="51" spans="39:43" x14ac:dyDescent="0.2">
      <c r="AM51" t="s">
        <v>21</v>
      </c>
      <c r="AN51" t="e">
        <v>#N/A</v>
      </c>
      <c r="AP51" t="s">
        <v>199</v>
      </c>
      <c r="AQ51" t="s">
        <v>200</v>
      </c>
    </row>
    <row r="52" spans="39:43" x14ac:dyDescent="0.2">
      <c r="AM52">
        <v>0</v>
      </c>
      <c r="AN52">
        <v>0</v>
      </c>
      <c r="AP52" t="s">
        <v>201</v>
      </c>
      <c r="AQ52" t="s">
        <v>202</v>
      </c>
    </row>
    <row r="53" spans="39:43" x14ac:dyDescent="0.2">
      <c r="AM53" t="s">
        <v>19</v>
      </c>
      <c r="AN53">
        <v>0</v>
      </c>
      <c r="AP53" t="s">
        <v>151</v>
      </c>
      <c r="AQ53" t="s">
        <v>152</v>
      </c>
    </row>
    <row r="54" spans="39:43" x14ac:dyDescent="0.2">
      <c r="AM54" t="s">
        <v>20</v>
      </c>
      <c r="AN54" t="e">
        <v>#N/A</v>
      </c>
      <c r="AP54" t="s">
        <v>151</v>
      </c>
      <c r="AQ54" t="s">
        <v>152</v>
      </c>
    </row>
    <row r="55" spans="39:43" x14ac:dyDescent="0.2">
      <c r="AM55" t="s">
        <v>21</v>
      </c>
      <c r="AN55" t="e">
        <v>#N/A</v>
      </c>
      <c r="AP55" t="s">
        <v>203</v>
      </c>
      <c r="AQ55" t="s">
        <v>204</v>
      </c>
    </row>
    <row r="56" spans="39:43" x14ac:dyDescent="0.2">
      <c r="AM56">
        <v>0</v>
      </c>
      <c r="AN56">
        <v>0</v>
      </c>
      <c r="AP56" t="s">
        <v>205</v>
      </c>
      <c r="AQ56" t="s">
        <v>206</v>
      </c>
    </row>
    <row r="57" spans="39:43" x14ac:dyDescent="0.2">
      <c r="AM57" t="s">
        <v>19</v>
      </c>
      <c r="AN57">
        <v>0</v>
      </c>
      <c r="AP57" t="s">
        <v>207</v>
      </c>
      <c r="AQ57" t="s">
        <v>208</v>
      </c>
    </row>
    <row r="58" spans="39:43" x14ac:dyDescent="0.2">
      <c r="AM58" t="s">
        <v>20</v>
      </c>
      <c r="AN58" t="e">
        <v>#N/A</v>
      </c>
      <c r="AP58" t="s">
        <v>191</v>
      </c>
      <c r="AQ58" t="s">
        <v>192</v>
      </c>
    </row>
    <row r="59" spans="39:43" x14ac:dyDescent="0.2">
      <c r="AM59" t="s">
        <v>21</v>
      </c>
      <c r="AN59" t="e">
        <v>#N/A</v>
      </c>
      <c r="AP59" t="s">
        <v>209</v>
      </c>
      <c r="AQ59" t="s">
        <v>210</v>
      </c>
    </row>
    <row r="60" spans="39:43" x14ac:dyDescent="0.2">
      <c r="AM60">
        <v>0</v>
      </c>
      <c r="AN60">
        <v>0</v>
      </c>
      <c r="AP60" t="s">
        <v>211</v>
      </c>
      <c r="AQ60" t="s">
        <v>212</v>
      </c>
    </row>
    <row r="61" spans="39:43" x14ac:dyDescent="0.2">
      <c r="AM61">
        <v>0</v>
      </c>
      <c r="AN61">
        <v>0</v>
      </c>
      <c r="AP61" t="s">
        <v>167</v>
      </c>
      <c r="AQ61" t="s">
        <v>168</v>
      </c>
    </row>
    <row r="62" spans="39:43" x14ac:dyDescent="0.2">
      <c r="AM62">
        <v>0</v>
      </c>
      <c r="AN62">
        <v>0</v>
      </c>
      <c r="AP62" t="s">
        <v>213</v>
      </c>
      <c r="AQ62" t="s">
        <v>214</v>
      </c>
    </row>
    <row r="63" spans="39:43" x14ac:dyDescent="0.2">
      <c r="AM63">
        <v>0</v>
      </c>
      <c r="AN63">
        <v>0</v>
      </c>
      <c r="AP63" t="s">
        <v>215</v>
      </c>
      <c r="AQ63" t="s">
        <v>216</v>
      </c>
    </row>
    <row r="64" spans="39:43" x14ac:dyDescent="0.2">
      <c r="AM64">
        <v>0</v>
      </c>
      <c r="AN64">
        <v>0</v>
      </c>
      <c r="AP64" t="s">
        <v>217</v>
      </c>
      <c r="AQ64" t="s">
        <v>218</v>
      </c>
    </row>
    <row r="65" spans="39:43" x14ac:dyDescent="0.2">
      <c r="AM65">
        <v>0</v>
      </c>
      <c r="AN65">
        <v>0</v>
      </c>
      <c r="AP65" t="s">
        <v>133</v>
      </c>
      <c r="AQ65" t="s">
        <v>7</v>
      </c>
    </row>
    <row r="66" spans="39:43" x14ac:dyDescent="0.2">
      <c r="AM66">
        <v>0</v>
      </c>
      <c r="AN66">
        <v>0</v>
      </c>
      <c r="AP66" t="s">
        <v>219</v>
      </c>
      <c r="AQ66" t="s">
        <v>220</v>
      </c>
    </row>
    <row r="67" spans="39:43" x14ac:dyDescent="0.2">
      <c r="AM67">
        <v>0</v>
      </c>
      <c r="AN67">
        <v>0</v>
      </c>
      <c r="AP67" t="s">
        <v>221</v>
      </c>
      <c r="AQ67" t="s">
        <v>8</v>
      </c>
    </row>
    <row r="68" spans="39:43" x14ac:dyDescent="0.2">
      <c r="AM68">
        <v>0</v>
      </c>
      <c r="AN68">
        <v>0</v>
      </c>
      <c r="AP68" t="s">
        <v>222</v>
      </c>
      <c r="AQ68" t="s">
        <v>223</v>
      </c>
    </row>
    <row r="69" spans="39:43" x14ac:dyDescent="0.2">
      <c r="AM69">
        <v>0</v>
      </c>
      <c r="AN69">
        <v>0</v>
      </c>
      <c r="AP69" t="s">
        <v>141</v>
      </c>
      <c r="AQ69" t="s">
        <v>142</v>
      </c>
    </row>
    <row r="70" spans="39:43" x14ac:dyDescent="0.2">
      <c r="AM70">
        <v>0</v>
      </c>
      <c r="AN70">
        <v>0</v>
      </c>
      <c r="AP70" t="s">
        <v>224</v>
      </c>
      <c r="AQ70" t="s">
        <v>225</v>
      </c>
    </row>
    <row r="71" spans="39:43" x14ac:dyDescent="0.2">
      <c r="AM71">
        <v>0</v>
      </c>
      <c r="AN71">
        <v>0</v>
      </c>
      <c r="AP71" t="s">
        <v>138</v>
      </c>
      <c r="AQ71" t="s">
        <v>10</v>
      </c>
    </row>
    <row r="72" spans="39:43" x14ac:dyDescent="0.2">
      <c r="AM72">
        <v>0</v>
      </c>
      <c r="AN72">
        <v>0</v>
      </c>
      <c r="AP72" t="s">
        <v>226</v>
      </c>
      <c r="AQ72" t="s">
        <v>227</v>
      </c>
    </row>
    <row r="73" spans="39:43" x14ac:dyDescent="0.2">
      <c r="AM73">
        <v>0</v>
      </c>
      <c r="AN73">
        <v>0</v>
      </c>
      <c r="AP73" t="s">
        <v>138</v>
      </c>
      <c r="AQ73" t="s">
        <v>10</v>
      </c>
    </row>
    <row r="74" spans="39:43" x14ac:dyDescent="0.2">
      <c r="AM74">
        <v>0</v>
      </c>
      <c r="AN74">
        <v>0</v>
      </c>
      <c r="AP74" t="s">
        <v>191</v>
      </c>
      <c r="AQ74" t="s">
        <v>192</v>
      </c>
    </row>
    <row r="75" spans="39:43" x14ac:dyDescent="0.2">
      <c r="AM75">
        <v>0</v>
      </c>
      <c r="AN75">
        <v>0</v>
      </c>
      <c r="AP75" t="s">
        <v>228</v>
      </c>
      <c r="AQ75" t="s">
        <v>229</v>
      </c>
    </row>
    <row r="76" spans="39:43" x14ac:dyDescent="0.2">
      <c r="AM76">
        <v>0</v>
      </c>
      <c r="AN76">
        <v>0</v>
      </c>
      <c r="AP76" t="s">
        <v>133</v>
      </c>
      <c r="AQ76" t="s">
        <v>7</v>
      </c>
    </row>
    <row r="77" spans="39:43" x14ac:dyDescent="0.2">
      <c r="AM77">
        <v>0</v>
      </c>
      <c r="AN77">
        <v>0</v>
      </c>
      <c r="AP77" t="s">
        <v>230</v>
      </c>
      <c r="AQ77" t="s">
        <v>231</v>
      </c>
    </row>
    <row r="78" spans="39:43" x14ac:dyDescent="0.2">
      <c r="AP78" t="s">
        <v>232</v>
      </c>
      <c r="AQ78" t="s">
        <v>233</v>
      </c>
    </row>
    <row r="79" spans="39:43" x14ac:dyDescent="0.2">
      <c r="AP79" t="s">
        <v>234</v>
      </c>
      <c r="AQ79" t="s">
        <v>235</v>
      </c>
    </row>
    <row r="80" spans="39:43" x14ac:dyDescent="0.2">
      <c r="AP80" t="s">
        <v>236</v>
      </c>
      <c r="AQ80" t="s">
        <v>210</v>
      </c>
    </row>
    <row r="81" spans="42:43" x14ac:dyDescent="0.2">
      <c r="AP81" t="s">
        <v>237</v>
      </c>
      <c r="AQ81" t="s">
        <v>238</v>
      </c>
    </row>
    <row r="82" spans="42:43" x14ac:dyDescent="0.2">
      <c r="AP82" t="s">
        <v>133</v>
      </c>
      <c r="AQ82" t="s">
        <v>7</v>
      </c>
    </row>
    <row r="83" spans="42:43" x14ac:dyDescent="0.2">
      <c r="AP83" t="s">
        <v>133</v>
      </c>
      <c r="AQ83" t="s">
        <v>7</v>
      </c>
    </row>
    <row r="84" spans="42:43" x14ac:dyDescent="0.2">
      <c r="AP84" t="s">
        <v>133</v>
      </c>
      <c r="AQ84" t="s">
        <v>7</v>
      </c>
    </row>
    <row r="85" spans="42:43" x14ac:dyDescent="0.2">
      <c r="AP85" t="s">
        <v>239</v>
      </c>
      <c r="AQ85" t="s">
        <v>240</v>
      </c>
    </row>
    <row r="86" spans="42:43" x14ac:dyDescent="0.2">
      <c r="AP86" t="s">
        <v>191</v>
      </c>
      <c r="AQ86" t="s">
        <v>192</v>
      </c>
    </row>
    <row r="87" spans="42:43" x14ac:dyDescent="0.2">
      <c r="AP87" t="s">
        <v>241</v>
      </c>
      <c r="AQ87" t="s">
        <v>242</v>
      </c>
    </row>
    <row r="88" spans="42:43" x14ac:dyDescent="0.2">
      <c r="AP88" t="s">
        <v>243</v>
      </c>
      <c r="AQ88" t="s">
        <v>244</v>
      </c>
    </row>
    <row r="89" spans="42:43" x14ac:dyDescent="0.2">
      <c r="AP89" t="s">
        <v>133</v>
      </c>
      <c r="AQ89" t="s">
        <v>7</v>
      </c>
    </row>
    <row r="90" spans="42:43" x14ac:dyDescent="0.2">
      <c r="AP90" t="s">
        <v>245</v>
      </c>
      <c r="AQ90" t="s">
        <v>246</v>
      </c>
    </row>
    <row r="91" spans="42:43" x14ac:dyDescent="0.2">
      <c r="AP91" t="s">
        <v>247</v>
      </c>
      <c r="AQ91" t="s">
        <v>248</v>
      </c>
    </row>
    <row r="92" spans="42:43" x14ac:dyDescent="0.2">
      <c r="AP92" t="s">
        <v>133</v>
      </c>
      <c r="AQ92" t="s">
        <v>7</v>
      </c>
    </row>
    <row r="93" spans="42:43" x14ac:dyDescent="0.2">
      <c r="AP93" t="s">
        <v>221</v>
      </c>
      <c r="AQ93" t="s">
        <v>8</v>
      </c>
    </row>
    <row r="94" spans="42:43" x14ac:dyDescent="0.2">
      <c r="AP94" t="s">
        <v>141</v>
      </c>
      <c r="AQ94" t="s">
        <v>142</v>
      </c>
    </row>
    <row r="95" spans="42:43" x14ac:dyDescent="0.2">
      <c r="AP95" t="s">
        <v>133</v>
      </c>
      <c r="AQ95" t="s">
        <v>7</v>
      </c>
    </row>
    <row r="96" spans="42:43" x14ac:dyDescent="0.2">
      <c r="AP96" t="s">
        <v>138</v>
      </c>
      <c r="AQ96" t="s">
        <v>10</v>
      </c>
    </row>
    <row r="97" spans="42:43" x14ac:dyDescent="0.2">
      <c r="AP97" t="s">
        <v>249</v>
      </c>
      <c r="AQ97" t="s">
        <v>250</v>
      </c>
    </row>
    <row r="98" spans="42:43" x14ac:dyDescent="0.2">
      <c r="AP98" t="s">
        <v>251</v>
      </c>
      <c r="AQ98" t="s">
        <v>252</v>
      </c>
    </row>
    <row r="99" spans="42:43" x14ac:dyDescent="0.2">
      <c r="AP99" t="s">
        <v>253</v>
      </c>
      <c r="AQ99" t="s">
        <v>254</v>
      </c>
    </row>
    <row r="100" spans="42:43" x14ac:dyDescent="0.2">
      <c r="AP100" t="s">
        <v>167</v>
      </c>
      <c r="AQ100" t="s">
        <v>168</v>
      </c>
    </row>
    <row r="101" spans="42:43" x14ac:dyDescent="0.2">
      <c r="AP101" t="s">
        <v>255</v>
      </c>
      <c r="AQ101" t="s">
        <v>256</v>
      </c>
    </row>
    <row r="102" spans="42:43" x14ac:dyDescent="0.2">
      <c r="AP102" t="s">
        <v>257</v>
      </c>
      <c r="AQ102" t="s">
        <v>258</v>
      </c>
    </row>
    <row r="103" spans="42:43" x14ac:dyDescent="0.2">
      <c r="AP103" t="s">
        <v>259</v>
      </c>
      <c r="AQ103" t="s">
        <v>260</v>
      </c>
    </row>
    <row r="104" spans="42:43" x14ac:dyDescent="0.2">
      <c r="AP104" t="s">
        <v>261</v>
      </c>
      <c r="AQ104" t="s">
        <v>262</v>
      </c>
    </row>
    <row r="105" spans="42:43" x14ac:dyDescent="0.2">
      <c r="AP105" t="s">
        <v>263</v>
      </c>
      <c r="AQ105" t="s">
        <v>264</v>
      </c>
    </row>
    <row r="106" spans="42:43" x14ac:dyDescent="0.2">
      <c r="AP106" t="s">
        <v>265</v>
      </c>
      <c r="AQ106" t="s">
        <v>266</v>
      </c>
    </row>
    <row r="107" spans="42:43" x14ac:dyDescent="0.2">
      <c r="AP107" t="s">
        <v>267</v>
      </c>
      <c r="AQ107" t="s">
        <v>268</v>
      </c>
    </row>
    <row r="108" spans="42:43" x14ac:dyDescent="0.2">
      <c r="AP108" t="s">
        <v>269</v>
      </c>
      <c r="AQ108" t="s">
        <v>270</v>
      </c>
    </row>
    <row r="109" spans="42:43" x14ac:dyDescent="0.2">
      <c r="AP109" t="s">
        <v>271</v>
      </c>
      <c r="AQ109" t="s">
        <v>272</v>
      </c>
    </row>
    <row r="110" spans="42:43" x14ac:dyDescent="0.2">
      <c r="AP110" t="s">
        <v>273</v>
      </c>
      <c r="AQ110" t="s">
        <v>274</v>
      </c>
    </row>
    <row r="111" spans="42:43" x14ac:dyDescent="0.2">
      <c r="AP111" t="s">
        <v>275</v>
      </c>
      <c r="AQ111" t="s">
        <v>276</v>
      </c>
    </row>
    <row r="112" spans="42:43" x14ac:dyDescent="0.2">
      <c r="AP112" t="s">
        <v>133</v>
      </c>
      <c r="AQ112" t="s">
        <v>7</v>
      </c>
    </row>
    <row r="113" spans="42:43" x14ac:dyDescent="0.2">
      <c r="AP113" t="s">
        <v>277</v>
      </c>
      <c r="AQ113" t="s">
        <v>278</v>
      </c>
    </row>
    <row r="114" spans="42:43" x14ac:dyDescent="0.2">
      <c r="AP114" t="s">
        <v>279</v>
      </c>
      <c r="AQ114" t="s">
        <v>280</v>
      </c>
    </row>
    <row r="115" spans="42:43" x14ac:dyDescent="0.2">
      <c r="AP115" t="s">
        <v>133</v>
      </c>
      <c r="AQ115" t="s">
        <v>7</v>
      </c>
    </row>
    <row r="116" spans="42:43" x14ac:dyDescent="0.2">
      <c r="AP116" t="s">
        <v>281</v>
      </c>
      <c r="AQ116" t="s">
        <v>282</v>
      </c>
    </row>
    <row r="117" spans="42:43" x14ac:dyDescent="0.2">
      <c r="AP117" t="s">
        <v>283</v>
      </c>
      <c r="AQ117" t="s">
        <v>284</v>
      </c>
    </row>
    <row r="118" spans="42:43" x14ac:dyDescent="0.2">
      <c r="AP118" t="s">
        <v>285</v>
      </c>
      <c r="AQ118" t="s">
        <v>286</v>
      </c>
    </row>
    <row r="119" spans="42:43" x14ac:dyDescent="0.2">
      <c r="AP119" t="s">
        <v>287</v>
      </c>
      <c r="AQ119" t="s">
        <v>288</v>
      </c>
    </row>
    <row r="120" spans="42:43" x14ac:dyDescent="0.2">
      <c r="AP120" t="s">
        <v>289</v>
      </c>
      <c r="AQ120" t="s">
        <v>290</v>
      </c>
    </row>
    <row r="121" spans="42:43" x14ac:dyDescent="0.2">
      <c r="AP121" t="s">
        <v>291</v>
      </c>
      <c r="AQ121" t="s">
        <v>292</v>
      </c>
    </row>
    <row r="122" spans="42:43" x14ac:dyDescent="0.2">
      <c r="AP122" t="s">
        <v>151</v>
      </c>
      <c r="AQ122" t="s">
        <v>152</v>
      </c>
    </row>
    <row r="123" spans="42:43" x14ac:dyDescent="0.2">
      <c r="AP123" t="s">
        <v>133</v>
      </c>
      <c r="AQ123" t="s">
        <v>7</v>
      </c>
    </row>
    <row r="124" spans="42:43" x14ac:dyDescent="0.2">
      <c r="AP124" t="s">
        <v>293</v>
      </c>
      <c r="AQ124" t="s">
        <v>294</v>
      </c>
    </row>
    <row r="125" spans="42:43" x14ac:dyDescent="0.2">
      <c r="AP125" t="s">
        <v>295</v>
      </c>
      <c r="AQ125" t="s">
        <v>296</v>
      </c>
    </row>
    <row r="126" spans="42:43" x14ac:dyDescent="0.2">
      <c r="AP126" t="s">
        <v>297</v>
      </c>
      <c r="AQ126" t="s">
        <v>298</v>
      </c>
    </row>
    <row r="127" spans="42:43" x14ac:dyDescent="0.2">
      <c r="AP127" t="s">
        <v>133</v>
      </c>
      <c r="AQ127" t="s">
        <v>7</v>
      </c>
    </row>
    <row r="128" spans="42:43" x14ac:dyDescent="0.2">
      <c r="AP128" t="s">
        <v>299</v>
      </c>
      <c r="AQ128" t="s">
        <v>300</v>
      </c>
    </row>
    <row r="129" spans="42:43" x14ac:dyDescent="0.2">
      <c r="AP129" t="s">
        <v>301</v>
      </c>
      <c r="AQ129" t="s">
        <v>302</v>
      </c>
    </row>
    <row r="130" spans="42:43" x14ac:dyDescent="0.2">
      <c r="AP130" t="s">
        <v>303</v>
      </c>
      <c r="AQ130" t="s">
        <v>304</v>
      </c>
    </row>
    <row r="131" spans="42:43" x14ac:dyDescent="0.2">
      <c r="AP131" t="s">
        <v>305</v>
      </c>
      <c r="AQ131" t="s">
        <v>306</v>
      </c>
    </row>
    <row r="132" spans="42:43" x14ac:dyDescent="0.2">
      <c r="AP132" t="s">
        <v>307</v>
      </c>
      <c r="AQ132" t="s">
        <v>308</v>
      </c>
    </row>
    <row r="133" spans="42:43" x14ac:dyDescent="0.2">
      <c r="AP133" t="s">
        <v>133</v>
      </c>
      <c r="AQ133" t="s">
        <v>7</v>
      </c>
    </row>
    <row r="134" spans="42:43" x14ac:dyDescent="0.2">
      <c r="AP134" t="s">
        <v>133</v>
      </c>
      <c r="AQ134" t="s">
        <v>7</v>
      </c>
    </row>
    <row r="135" spans="42:43" x14ac:dyDescent="0.2">
      <c r="AP135" t="s">
        <v>309</v>
      </c>
      <c r="AQ135" t="s">
        <v>310</v>
      </c>
    </row>
    <row r="136" spans="42:43" x14ac:dyDescent="0.2">
      <c r="AP136" t="s">
        <v>311</v>
      </c>
      <c r="AQ136" t="s">
        <v>312</v>
      </c>
    </row>
    <row r="137" spans="42:43" x14ac:dyDescent="0.2">
      <c r="AP137" t="s">
        <v>313</v>
      </c>
      <c r="AQ137" t="s">
        <v>314</v>
      </c>
    </row>
    <row r="138" spans="42:43" x14ac:dyDescent="0.2">
      <c r="AP138" t="s">
        <v>315</v>
      </c>
      <c r="AQ138" t="s">
        <v>316</v>
      </c>
    </row>
    <row r="139" spans="42:43" x14ac:dyDescent="0.2">
      <c r="AP139" t="s">
        <v>317</v>
      </c>
      <c r="AQ139" t="s">
        <v>318</v>
      </c>
    </row>
    <row r="140" spans="42:43" x14ac:dyDescent="0.2">
      <c r="AP140" t="s">
        <v>167</v>
      </c>
      <c r="AQ140" t="s">
        <v>168</v>
      </c>
    </row>
    <row r="141" spans="42:43" x14ac:dyDescent="0.2">
      <c r="AP141" t="s">
        <v>133</v>
      </c>
      <c r="AQ141" t="s">
        <v>7</v>
      </c>
    </row>
    <row r="142" spans="42:43" x14ac:dyDescent="0.2">
      <c r="AP142" t="s">
        <v>138</v>
      </c>
      <c r="AQ142" t="s">
        <v>10</v>
      </c>
    </row>
    <row r="143" spans="42:43" x14ac:dyDescent="0.2">
      <c r="AP143" t="s">
        <v>133</v>
      </c>
      <c r="AQ143" t="s">
        <v>7</v>
      </c>
    </row>
    <row r="144" spans="42:43" x14ac:dyDescent="0.2">
      <c r="AP144" t="s">
        <v>319</v>
      </c>
      <c r="AQ144" t="s">
        <v>320</v>
      </c>
    </row>
    <row r="145" spans="42:43" x14ac:dyDescent="0.2">
      <c r="AP145" t="s">
        <v>321</v>
      </c>
      <c r="AQ145" t="s">
        <v>322</v>
      </c>
    </row>
    <row r="146" spans="42:43" x14ac:dyDescent="0.2">
      <c r="AP146" t="s">
        <v>133</v>
      </c>
      <c r="AQ146" t="s">
        <v>7</v>
      </c>
    </row>
    <row r="147" spans="42:43" x14ac:dyDescent="0.2">
      <c r="AP147" t="s">
        <v>323</v>
      </c>
      <c r="AQ147" t="s">
        <v>324</v>
      </c>
    </row>
    <row r="148" spans="42:43" x14ac:dyDescent="0.2">
      <c r="AP148" t="s">
        <v>138</v>
      </c>
      <c r="AQ148" t="s">
        <v>10</v>
      </c>
    </row>
    <row r="149" spans="42:43" x14ac:dyDescent="0.2">
      <c r="AP149" t="s">
        <v>325</v>
      </c>
      <c r="AQ149" t="s">
        <v>326</v>
      </c>
    </row>
    <row r="150" spans="42:43" x14ac:dyDescent="0.2">
      <c r="AP150" t="s">
        <v>133</v>
      </c>
      <c r="AQ150" t="s">
        <v>7</v>
      </c>
    </row>
    <row r="151" spans="42:43" x14ac:dyDescent="0.2">
      <c r="AP151" t="s">
        <v>327</v>
      </c>
      <c r="AQ151" t="s">
        <v>328</v>
      </c>
    </row>
    <row r="152" spans="42:43" x14ac:dyDescent="0.2">
      <c r="AP152" t="s">
        <v>133</v>
      </c>
      <c r="AQ152" t="s">
        <v>7</v>
      </c>
    </row>
    <row r="153" spans="42:43" x14ac:dyDescent="0.2">
      <c r="AP153" t="s">
        <v>141</v>
      </c>
      <c r="AQ153" t="s">
        <v>142</v>
      </c>
    </row>
    <row r="154" spans="42:43" x14ac:dyDescent="0.2">
      <c r="AP154" t="s">
        <v>329</v>
      </c>
      <c r="AQ154" t="s">
        <v>330</v>
      </c>
    </row>
    <row r="155" spans="42:43" x14ac:dyDescent="0.2">
      <c r="AP155" t="s">
        <v>331</v>
      </c>
      <c r="AQ155" t="s">
        <v>332</v>
      </c>
    </row>
    <row r="156" spans="42:43" x14ac:dyDescent="0.2">
      <c r="AP156" t="s">
        <v>333</v>
      </c>
      <c r="AQ156" t="s">
        <v>334</v>
      </c>
    </row>
    <row r="157" spans="42:43" x14ac:dyDescent="0.2">
      <c r="AP157" t="s">
        <v>335</v>
      </c>
      <c r="AQ157" t="s">
        <v>336</v>
      </c>
    </row>
    <row r="158" spans="42:43" x14ac:dyDescent="0.2">
      <c r="AP158" t="s">
        <v>151</v>
      </c>
      <c r="AQ158" t="s">
        <v>152</v>
      </c>
    </row>
    <row r="159" spans="42:43" x14ac:dyDescent="0.2">
      <c r="AP159" t="s">
        <v>337</v>
      </c>
      <c r="AQ159" t="s">
        <v>338</v>
      </c>
    </row>
    <row r="160" spans="42:43" x14ac:dyDescent="0.2">
      <c r="AP160" t="s">
        <v>133</v>
      </c>
      <c r="AQ160" t="s">
        <v>7</v>
      </c>
    </row>
    <row r="161" spans="42:43" x14ac:dyDescent="0.2">
      <c r="AP161" t="s">
        <v>239</v>
      </c>
      <c r="AQ161" t="s">
        <v>240</v>
      </c>
    </row>
    <row r="162" spans="42:43" x14ac:dyDescent="0.2">
      <c r="AP162" t="s">
        <v>197</v>
      </c>
      <c r="AQ162" t="s">
        <v>198</v>
      </c>
    </row>
    <row r="163" spans="42:43" x14ac:dyDescent="0.2">
      <c r="AP163" t="s">
        <v>339</v>
      </c>
      <c r="AQ163" t="s">
        <v>340</v>
      </c>
    </row>
    <row r="164" spans="42:43" x14ac:dyDescent="0.2">
      <c r="AP164" t="s">
        <v>167</v>
      </c>
      <c r="AQ164" t="s">
        <v>168</v>
      </c>
    </row>
    <row r="165" spans="42:43" x14ac:dyDescent="0.2">
      <c r="AP165" t="s">
        <v>341</v>
      </c>
      <c r="AQ165" t="s">
        <v>342</v>
      </c>
    </row>
    <row r="166" spans="42:43" x14ac:dyDescent="0.2">
      <c r="AP166" t="s">
        <v>197</v>
      </c>
      <c r="AQ166" t="s">
        <v>198</v>
      </c>
    </row>
    <row r="167" spans="42:43" x14ac:dyDescent="0.2">
      <c r="AP167" t="s">
        <v>151</v>
      </c>
      <c r="AQ167" t="s">
        <v>152</v>
      </c>
    </row>
    <row r="168" spans="42:43" x14ac:dyDescent="0.2">
      <c r="AP168" t="s">
        <v>138</v>
      </c>
      <c r="AQ168" t="s">
        <v>10</v>
      </c>
    </row>
    <row r="169" spans="42:43" x14ac:dyDescent="0.2">
      <c r="AP169" t="s">
        <v>343</v>
      </c>
      <c r="AQ169" t="s">
        <v>344</v>
      </c>
    </row>
    <row r="170" spans="42:43" x14ac:dyDescent="0.2">
      <c r="AP170" t="s">
        <v>345</v>
      </c>
      <c r="AQ170" t="s">
        <v>346</v>
      </c>
    </row>
    <row r="171" spans="42:43" x14ac:dyDescent="0.2">
      <c r="AP171" t="s">
        <v>347</v>
      </c>
      <c r="AQ171" t="s">
        <v>130</v>
      </c>
    </row>
    <row r="172" spans="42:43" x14ac:dyDescent="0.2">
      <c r="AP172" t="s">
        <v>348</v>
      </c>
      <c r="AQ172" t="s">
        <v>349</v>
      </c>
    </row>
    <row r="173" spans="42:43" x14ac:dyDescent="0.2">
      <c r="AP173" t="s">
        <v>350</v>
      </c>
      <c r="AQ173" t="s">
        <v>351</v>
      </c>
    </row>
    <row r="174" spans="42:43" x14ac:dyDescent="0.2">
      <c r="AP174" t="s">
        <v>138</v>
      </c>
      <c r="AQ174" t="s">
        <v>10</v>
      </c>
    </row>
    <row r="175" spans="42:43" x14ac:dyDescent="0.2">
      <c r="AP175" t="s">
        <v>279</v>
      </c>
      <c r="AQ175" t="s">
        <v>280</v>
      </c>
    </row>
    <row r="176" spans="42:43" x14ac:dyDescent="0.2">
      <c r="AP176" t="s">
        <v>138</v>
      </c>
      <c r="AQ176" t="s">
        <v>10</v>
      </c>
    </row>
    <row r="177" spans="42:43" x14ac:dyDescent="0.2">
      <c r="AP177" t="s">
        <v>352</v>
      </c>
      <c r="AQ177" t="s">
        <v>353</v>
      </c>
    </row>
    <row r="178" spans="42:43" x14ac:dyDescent="0.2">
      <c r="AP178" t="s">
        <v>354</v>
      </c>
      <c r="AQ178" t="s">
        <v>355</v>
      </c>
    </row>
    <row r="179" spans="42:43" x14ac:dyDescent="0.2">
      <c r="AP179" t="s">
        <v>356</v>
      </c>
      <c r="AQ179" t="s">
        <v>357</v>
      </c>
    </row>
    <row r="180" spans="42:43" x14ac:dyDescent="0.2">
      <c r="AP180" t="s">
        <v>358</v>
      </c>
      <c r="AQ180" t="s">
        <v>359</v>
      </c>
    </row>
    <row r="181" spans="42:43" x14ac:dyDescent="0.2">
      <c r="AP181" t="s">
        <v>197</v>
      </c>
      <c r="AQ181" t="s">
        <v>198</v>
      </c>
    </row>
    <row r="182" spans="42:43" x14ac:dyDescent="0.2">
      <c r="AP182" t="s">
        <v>360</v>
      </c>
      <c r="AQ182" t="s">
        <v>361</v>
      </c>
    </row>
    <row r="183" spans="42:43" x14ac:dyDescent="0.2">
      <c r="AP183" t="s">
        <v>133</v>
      </c>
      <c r="AQ183" t="s">
        <v>7</v>
      </c>
    </row>
    <row r="184" spans="42:43" x14ac:dyDescent="0.2">
      <c r="AP184" t="s">
        <v>138</v>
      </c>
      <c r="AQ184" t="s">
        <v>10</v>
      </c>
    </row>
    <row r="185" spans="42:43" x14ac:dyDescent="0.2">
      <c r="AP185" t="s">
        <v>362</v>
      </c>
      <c r="AQ185" t="s">
        <v>363</v>
      </c>
    </row>
    <row r="186" spans="42:43" x14ac:dyDescent="0.2">
      <c r="AP186" t="s">
        <v>133</v>
      </c>
      <c r="AQ186" t="s">
        <v>7</v>
      </c>
    </row>
    <row r="187" spans="42:43" x14ac:dyDescent="0.2">
      <c r="AP187" t="s">
        <v>364</v>
      </c>
      <c r="AQ187" t="s">
        <v>365</v>
      </c>
    </row>
    <row r="188" spans="42:43" x14ac:dyDescent="0.2">
      <c r="AP188" t="s">
        <v>366</v>
      </c>
      <c r="AQ188" t="s">
        <v>367</v>
      </c>
    </row>
    <row r="189" spans="42:43" x14ac:dyDescent="0.2">
      <c r="AP189" t="s">
        <v>368</v>
      </c>
      <c r="AQ189" t="s">
        <v>369</v>
      </c>
    </row>
    <row r="190" spans="42:43" x14ac:dyDescent="0.2">
      <c r="AP190" t="s">
        <v>138</v>
      </c>
      <c r="AQ190" t="s">
        <v>10</v>
      </c>
    </row>
    <row r="191" spans="42:43" x14ac:dyDescent="0.2">
      <c r="AP191" t="s">
        <v>133</v>
      </c>
      <c r="AQ191" t="s">
        <v>7</v>
      </c>
    </row>
    <row r="192" spans="42:43" x14ac:dyDescent="0.2">
      <c r="AP192" t="s">
        <v>149</v>
      </c>
      <c r="AQ192" t="s">
        <v>150</v>
      </c>
    </row>
    <row r="193" spans="42:43" x14ac:dyDescent="0.2">
      <c r="AP193" t="s">
        <v>141</v>
      </c>
      <c r="AQ193" t="s">
        <v>142</v>
      </c>
    </row>
    <row r="194" spans="42:43" x14ac:dyDescent="0.2">
      <c r="AP194" t="s">
        <v>141</v>
      </c>
      <c r="AQ194" t="s">
        <v>142</v>
      </c>
    </row>
    <row r="195" spans="42:43" x14ac:dyDescent="0.2">
      <c r="AP195" t="s">
        <v>133</v>
      </c>
      <c r="AQ195" t="s">
        <v>7</v>
      </c>
    </row>
    <row r="196" spans="42:43" x14ac:dyDescent="0.2">
      <c r="AP196" t="s">
        <v>133</v>
      </c>
      <c r="AQ196" t="s">
        <v>7</v>
      </c>
    </row>
    <row r="197" spans="42:43" x14ac:dyDescent="0.2">
      <c r="AP197" t="s">
        <v>141</v>
      </c>
      <c r="AQ197" t="s">
        <v>142</v>
      </c>
    </row>
    <row r="198" spans="42:43" x14ac:dyDescent="0.2">
      <c r="AP198" t="s">
        <v>370</v>
      </c>
      <c r="AQ198" t="s">
        <v>371</v>
      </c>
    </row>
    <row r="199" spans="42:43" x14ac:dyDescent="0.2">
      <c r="AP199" t="s">
        <v>133</v>
      </c>
      <c r="AQ199" t="s">
        <v>7</v>
      </c>
    </row>
    <row r="200" spans="42:43" x14ac:dyDescent="0.2">
      <c r="AP200" t="s">
        <v>372</v>
      </c>
      <c r="AQ200" t="s">
        <v>373</v>
      </c>
    </row>
    <row r="201" spans="42:43" x14ac:dyDescent="0.2">
      <c r="AP201" t="s">
        <v>374</v>
      </c>
      <c r="AQ201" t="s">
        <v>375</v>
      </c>
    </row>
    <row r="202" spans="42:43" x14ac:dyDescent="0.2">
      <c r="AP202" t="s">
        <v>167</v>
      </c>
      <c r="AQ202" t="s">
        <v>168</v>
      </c>
    </row>
    <row r="203" spans="42:43" x14ac:dyDescent="0.2">
      <c r="AP203" t="s">
        <v>376</v>
      </c>
      <c r="AQ203" t="s">
        <v>377</v>
      </c>
    </row>
    <row r="204" spans="42:43" x14ac:dyDescent="0.2">
      <c r="AP204" t="s">
        <v>378</v>
      </c>
      <c r="AQ204" t="s">
        <v>379</v>
      </c>
    </row>
    <row r="205" spans="42:43" x14ac:dyDescent="0.2">
      <c r="AP205" t="s">
        <v>380</v>
      </c>
      <c r="AQ205" t="s">
        <v>381</v>
      </c>
    </row>
    <row r="206" spans="42:43" x14ac:dyDescent="0.2">
      <c r="AP206" t="s">
        <v>382</v>
      </c>
      <c r="AQ206" t="s">
        <v>383</v>
      </c>
    </row>
    <row r="207" spans="42:43" x14ac:dyDescent="0.2">
      <c r="AP207" t="s">
        <v>138</v>
      </c>
      <c r="AQ207" t="s">
        <v>10</v>
      </c>
    </row>
    <row r="208" spans="42:43" x14ac:dyDescent="0.2">
      <c r="AP208" t="s">
        <v>217</v>
      </c>
      <c r="AQ208" t="s">
        <v>218</v>
      </c>
    </row>
    <row r="209" spans="42:43" x14ac:dyDescent="0.2">
      <c r="AP209" t="s">
        <v>133</v>
      </c>
      <c r="AQ209" t="s">
        <v>7</v>
      </c>
    </row>
    <row r="210" spans="42:43" x14ac:dyDescent="0.2">
      <c r="AP210" t="s">
        <v>133</v>
      </c>
      <c r="AQ210" t="s">
        <v>7</v>
      </c>
    </row>
    <row r="211" spans="42:43" x14ac:dyDescent="0.2">
      <c r="AP211" t="s">
        <v>384</v>
      </c>
      <c r="AQ211" t="s">
        <v>385</v>
      </c>
    </row>
    <row r="212" spans="42:43" x14ac:dyDescent="0.2">
      <c r="AP212" t="s">
        <v>386</v>
      </c>
      <c r="AQ212" t="s">
        <v>387</v>
      </c>
    </row>
    <row r="213" spans="42:43" x14ac:dyDescent="0.2">
      <c r="AP213" t="s">
        <v>388</v>
      </c>
      <c r="AQ213" t="s">
        <v>389</v>
      </c>
    </row>
    <row r="214" spans="42:43" x14ac:dyDescent="0.2">
      <c r="AP214" t="s">
        <v>390</v>
      </c>
      <c r="AQ214" t="s">
        <v>9</v>
      </c>
    </row>
    <row r="215" spans="42:43" x14ac:dyDescent="0.2">
      <c r="AP215" t="s">
        <v>391</v>
      </c>
      <c r="AQ215" t="s">
        <v>392</v>
      </c>
    </row>
    <row r="216" spans="42:43" x14ac:dyDescent="0.2">
      <c r="AP216" t="s">
        <v>393</v>
      </c>
      <c r="AQ216" t="s">
        <v>394</v>
      </c>
    </row>
    <row r="217" spans="42:43" x14ac:dyDescent="0.2">
      <c r="AP217" t="s">
        <v>133</v>
      </c>
      <c r="AQ217" t="s">
        <v>7</v>
      </c>
    </row>
    <row r="218" spans="42:43" x14ac:dyDescent="0.2">
      <c r="AP218" t="s">
        <v>395</v>
      </c>
      <c r="AQ218" t="s">
        <v>396</v>
      </c>
    </row>
    <row r="219" spans="42:43" x14ac:dyDescent="0.2">
      <c r="AP219" t="s">
        <v>397</v>
      </c>
      <c r="AQ219" t="s">
        <v>398</v>
      </c>
    </row>
    <row r="220" spans="42:43" x14ac:dyDescent="0.2">
      <c r="AP220" t="s">
        <v>399</v>
      </c>
      <c r="AQ220" t="s">
        <v>400</v>
      </c>
    </row>
    <row r="221" spans="42:43" x14ac:dyDescent="0.2">
      <c r="AP221" t="s">
        <v>347</v>
      </c>
      <c r="AQ221" t="s">
        <v>130</v>
      </c>
    </row>
    <row r="222" spans="42:43" x14ac:dyDescent="0.2">
      <c r="AP222" t="s">
        <v>401</v>
      </c>
      <c r="AQ222" t="s">
        <v>6</v>
      </c>
    </row>
    <row r="223" spans="42:43" x14ac:dyDescent="0.2">
      <c r="AP223" t="s">
        <v>307</v>
      </c>
      <c r="AQ223" t="s">
        <v>308</v>
      </c>
    </row>
    <row r="224" spans="42:43" x14ac:dyDescent="0.2">
      <c r="AP224" t="s">
        <v>402</v>
      </c>
      <c r="AQ224" t="s">
        <v>403</v>
      </c>
    </row>
    <row r="225" spans="42:43" x14ac:dyDescent="0.2">
      <c r="AP225" t="s">
        <v>404</v>
      </c>
      <c r="AQ225" t="s">
        <v>405</v>
      </c>
    </row>
    <row r="226" spans="42:43" x14ac:dyDescent="0.2">
      <c r="AP226" t="s">
        <v>406</v>
      </c>
      <c r="AQ226" t="s">
        <v>407</v>
      </c>
    </row>
    <row r="227" spans="42:43" x14ac:dyDescent="0.2">
      <c r="AP227" t="s">
        <v>408</v>
      </c>
      <c r="AQ227" t="s">
        <v>409</v>
      </c>
    </row>
    <row r="228" spans="42:43" x14ac:dyDescent="0.2">
      <c r="AP228" t="s">
        <v>410</v>
      </c>
      <c r="AQ228" t="s">
        <v>411</v>
      </c>
    </row>
    <row r="229" spans="42:43" x14ac:dyDescent="0.2">
      <c r="AP229" t="s">
        <v>138</v>
      </c>
      <c r="AQ229" t="s">
        <v>10</v>
      </c>
    </row>
    <row r="230" spans="42:43" x14ac:dyDescent="0.2">
      <c r="AP230" t="s">
        <v>167</v>
      </c>
      <c r="AQ230" t="s">
        <v>168</v>
      </c>
    </row>
    <row r="231" spans="42:43" x14ac:dyDescent="0.2">
      <c r="AP231" t="s">
        <v>197</v>
      </c>
      <c r="AQ231" t="s">
        <v>198</v>
      </c>
    </row>
    <row r="232" spans="42:43" x14ac:dyDescent="0.2">
      <c r="AP232" t="s">
        <v>412</v>
      </c>
      <c r="AQ232" t="s">
        <v>413</v>
      </c>
    </row>
    <row r="233" spans="42:43" x14ac:dyDescent="0.2">
      <c r="AP233" t="s">
        <v>414</v>
      </c>
      <c r="AQ233" t="s">
        <v>415</v>
      </c>
    </row>
    <row r="234" spans="42:43" x14ac:dyDescent="0.2">
      <c r="AP234" t="s">
        <v>390</v>
      </c>
      <c r="AQ234" t="s">
        <v>9</v>
      </c>
    </row>
    <row r="235" spans="42:43" x14ac:dyDescent="0.2">
      <c r="AP235" t="s">
        <v>416</v>
      </c>
      <c r="AQ235" t="s">
        <v>417</v>
      </c>
    </row>
    <row r="236" spans="42:43" x14ac:dyDescent="0.2">
      <c r="AP236" t="s">
        <v>418</v>
      </c>
      <c r="AQ236" t="s">
        <v>419</v>
      </c>
    </row>
    <row r="237" spans="42:43" x14ac:dyDescent="0.2">
      <c r="AP237" t="s">
        <v>420</v>
      </c>
      <c r="AQ237" t="s">
        <v>421</v>
      </c>
    </row>
    <row r="238" spans="42:43" x14ac:dyDescent="0.2">
      <c r="AP238" t="s">
        <v>138</v>
      </c>
      <c r="AQ238" t="s">
        <v>10</v>
      </c>
    </row>
    <row r="239" spans="42:43" x14ac:dyDescent="0.2">
      <c r="AP239" t="s">
        <v>151</v>
      </c>
      <c r="AQ239" t="s">
        <v>152</v>
      </c>
    </row>
    <row r="240" spans="42:43" x14ac:dyDescent="0.2">
      <c r="AP240" t="s">
        <v>422</v>
      </c>
      <c r="AQ240" t="s">
        <v>423</v>
      </c>
    </row>
    <row r="241" spans="42:43" x14ac:dyDescent="0.2">
      <c r="AP241" t="s">
        <v>424</v>
      </c>
      <c r="AQ241" t="s">
        <v>425</v>
      </c>
    </row>
    <row r="242" spans="42:43" x14ac:dyDescent="0.2">
      <c r="AP242" t="s">
        <v>426</v>
      </c>
      <c r="AQ242" t="s">
        <v>427</v>
      </c>
    </row>
    <row r="243" spans="42:43" x14ac:dyDescent="0.2">
      <c r="AP243" t="s">
        <v>390</v>
      </c>
      <c r="AQ243" t="s">
        <v>9</v>
      </c>
    </row>
    <row r="244" spans="42:43" x14ac:dyDescent="0.2">
      <c r="AP244" t="s">
        <v>138</v>
      </c>
      <c r="AQ244" t="s">
        <v>10</v>
      </c>
    </row>
    <row r="245" spans="42:43" x14ac:dyDescent="0.2">
      <c r="AP245" t="s">
        <v>428</v>
      </c>
      <c r="AQ245" t="s">
        <v>429</v>
      </c>
    </row>
    <row r="246" spans="42:43" x14ac:dyDescent="0.2">
      <c r="AP246" t="s">
        <v>138</v>
      </c>
      <c r="AQ246" t="s">
        <v>10</v>
      </c>
    </row>
    <row r="247" spans="42:43" x14ac:dyDescent="0.2">
      <c r="AP247" t="s">
        <v>430</v>
      </c>
      <c r="AQ247" t="s">
        <v>431</v>
      </c>
    </row>
    <row r="248" spans="42:43" x14ac:dyDescent="0.2">
      <c r="AP248" t="s">
        <v>432</v>
      </c>
      <c r="AQ248" t="s">
        <v>433</v>
      </c>
    </row>
    <row r="249" spans="42:43" x14ac:dyDescent="0.2">
      <c r="AP249" t="s">
        <v>133</v>
      </c>
      <c r="AQ249" t="s">
        <v>7</v>
      </c>
    </row>
    <row r="250" spans="42:43" x14ac:dyDescent="0.2">
      <c r="AP250" t="s">
        <v>434</v>
      </c>
      <c r="AQ250" t="s">
        <v>435</v>
      </c>
    </row>
    <row r="251" spans="42:43" x14ac:dyDescent="0.2">
      <c r="AP251" t="s">
        <v>436</v>
      </c>
      <c r="AQ251" t="s">
        <v>437</v>
      </c>
    </row>
    <row r="252" spans="42:43" x14ac:dyDescent="0.2">
      <c r="AP252" t="s">
        <v>138</v>
      </c>
      <c r="AQ252" t="s">
        <v>10</v>
      </c>
    </row>
    <row r="253" spans="42:43" x14ac:dyDescent="0.2">
      <c r="AP253" t="s">
        <v>239</v>
      </c>
      <c r="AQ253" t="s">
        <v>240</v>
      </c>
    </row>
    <row r="254" spans="42:43" x14ac:dyDescent="0.2">
      <c r="AP254" t="s">
        <v>438</v>
      </c>
      <c r="AQ254" t="s">
        <v>439</v>
      </c>
    </row>
    <row r="255" spans="42:43" x14ac:dyDescent="0.2">
      <c r="AP255" t="s">
        <v>440</v>
      </c>
      <c r="AQ255" t="s">
        <v>441</v>
      </c>
    </row>
    <row r="256" spans="42:43" x14ac:dyDescent="0.2">
      <c r="AP256" t="s">
        <v>138</v>
      </c>
      <c r="AQ25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GrundInfo</vt:lpstr>
      <vt:lpstr>1 Kortinlösen och betalterminal</vt:lpstr>
      <vt:lpstr>3.Specifika krav</vt:lpstr>
      <vt:lpstr>4.Sammanställning</vt:lpstr>
      <vt:lpstr>Takpriser</vt:lpstr>
      <vt:lpstr>Admin</vt:lpstr>
      <vt:lpstr>'1 Kortinlösen och betalterminal'!Utskriftsområde</vt:lpstr>
      <vt:lpstr>'3.Specifika krav'!Utskriftsområde</vt:lpstr>
      <vt:lpstr>'4.Sammanställning'!Utskriftsområde</vt:lpstr>
      <vt:lpstr>GrundInfo!Utskriftsområde</vt:lpstr>
      <vt:lpstr>'1 Kortinlösen och betalterminal'!Utskriftsrubriker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Lilja</dc:creator>
  <cp:lastModifiedBy>Dagnäs Charlotte</cp:lastModifiedBy>
  <cp:lastPrinted>2020-02-13T14:17:40Z</cp:lastPrinted>
  <dcterms:created xsi:type="dcterms:W3CDTF">2006-12-08T10:53:23Z</dcterms:created>
  <dcterms:modified xsi:type="dcterms:W3CDTF">2021-08-16T08:50:03Z</dcterms:modified>
</cp:coreProperties>
</file>