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Kommentus\Upphandling\Upphandlingar\Trygghetslarm och larmmottagning\Trygghetslarm och larmmottagning 2019\12. Avslut\Avropsvägledning o avropsstöd\"/>
    </mc:Choice>
  </mc:AlternateContent>
  <xr:revisionPtr revIDLastSave="0" documentId="13_ncr:1_{DF601627-216D-42F9-B25D-DF20C7C833F1}" xr6:coauthVersionLast="47" xr6:coauthVersionMax="47" xr10:uidLastSave="{00000000-0000-0000-0000-000000000000}"/>
  <bookViews>
    <workbookView xWindow="-108" yWindow="-108" windowWidth="30936" windowHeight="16896" tabRatio="515" xr2:uid="{00000000-000D-0000-FFFF-FFFF00000000}"/>
  </bookViews>
  <sheets>
    <sheet name="1. Vägledning" sheetId="17" r:id="rId1"/>
    <sheet name="2. Avropsmall" sheetId="18" r:id="rId2"/>
    <sheet name="3. Svarsmall" sheetId="10" r:id="rId3"/>
    <sheet name="4. Prisuppgifter" sheetId="1" r:id="rId4"/>
    <sheet name="Rör ej" sheetId="16" state="hidden" r:id="rId5"/>
  </sheets>
  <definedNames>
    <definedName name="_xlnm._FilterDatabase" localSheetId="2" hidden="1">'3. Svarsmall'!$B$5:$D$13</definedName>
    <definedName name="Anbudsgivaren_ska_vid_avrop_kunna_inkludera_internetabonnemang_för_de_stationära_trygghetslarmen.">'2. Avropsmall'!#REF!</definedName>
    <definedName name="_xlnm.Print_Area" localSheetId="1">'2. Avropsmall'!$A$1:$H$60</definedName>
    <definedName name="_xlnm.Print_Area" localSheetId="2">'3. Svarsmall'!$B$1:$E$21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 i="1" l="1"/>
  <c r="E27" i="1"/>
  <c r="E26" i="1"/>
  <c r="E12" i="1" l="1"/>
  <c r="E24" i="1" l="1"/>
  <c r="E23" i="1"/>
  <c r="E22" i="1"/>
  <c r="E21" i="1"/>
  <c r="E19" i="1"/>
  <c r="E18" i="1"/>
  <c r="E17" i="1"/>
  <c r="E16" i="1"/>
  <c r="E9" i="10" l="1"/>
  <c r="E13" i="10"/>
  <c r="C13" i="10"/>
  <c r="B13" i="10"/>
  <c r="E11" i="10"/>
  <c r="E10" i="10"/>
  <c r="E8" i="10"/>
  <c r="E7" i="10"/>
  <c r="C11" i="10"/>
  <c r="C10" i="10"/>
  <c r="C9" i="10"/>
  <c r="C8" i="10"/>
  <c r="C7" i="10"/>
  <c r="B11" i="10"/>
  <c r="B10" i="10"/>
  <c r="B9" i="10"/>
  <c r="B8" i="10"/>
  <c r="B7" i="10"/>
  <c r="G17" i="18" l="1"/>
  <c r="D17" i="18"/>
  <c r="G23" i="18"/>
  <c r="G20" i="18"/>
  <c r="G14" i="18"/>
  <c r="G11" i="18"/>
  <c r="G34" i="18"/>
  <c r="D34" i="18"/>
  <c r="D23" i="18"/>
  <c r="D20" i="18" l="1"/>
  <c r="D14" i="18"/>
  <c r="D11" i="18"/>
  <c r="G46" i="18" l="1"/>
  <c r="G45" i="18"/>
  <c r="G44" i="18"/>
  <c r="G43" i="18"/>
  <c r="G42" i="18"/>
  <c r="G41" i="18"/>
  <c r="B17" i="10" l="1"/>
  <c r="B18" i="10"/>
  <c r="B19" i="10"/>
  <c r="B20" i="10"/>
  <c r="B16" i="10"/>
  <c r="E16" i="10"/>
  <c r="E17" i="10"/>
  <c r="E18" i="10"/>
  <c r="E19" i="10"/>
  <c r="E20" i="10"/>
  <c r="E35" i="1" l="1"/>
  <c r="E36" i="1" s="1"/>
  <c r="E49" i="1"/>
  <c r="E50" i="1" s="1"/>
  <c r="F45" i="1"/>
  <c r="F46" i="1" s="1"/>
  <c r="F31" i="1"/>
  <c r="F32" i="1" s="1"/>
  <c r="D42" i="18" l="1"/>
  <c r="D43" i="18"/>
  <c r="D44" i="18"/>
  <c r="D45" i="18"/>
  <c r="D46" i="18"/>
  <c r="D41" i="18"/>
  <c r="C16" i="10" l="1"/>
  <c r="C17" i="10"/>
  <c r="C18" i="10"/>
  <c r="C19" i="10"/>
  <c r="C20" i="10"/>
  <c r="B15" i="10" l="1"/>
  <c r="E15" i="10"/>
  <c r="C15" i="10"/>
  <c r="E21" i="10" s="1"/>
  <c r="E9" i="1" l="1"/>
  <c r="I5" i="1" l="1"/>
  <c r="E40" i="1" l="1"/>
  <c r="E39" i="1"/>
  <c r="E8" i="1"/>
  <c r="E6" i="1"/>
  <c r="E5" i="1"/>
  <c r="E11" i="1" s="1"/>
  <c r="E42" i="1" l="1"/>
  <c r="I3" i="1" l="1"/>
  <c r="I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Carlsson</author>
  </authors>
  <commentList>
    <comment ref="C11" authorId="0" shapeId="0" xr:uid="{80F5F2B6-34AE-4A2E-8F93-84FCF1040CAB}">
      <text>
        <r>
          <rPr>
            <b/>
            <sz val="10"/>
            <color rgb="FF000000"/>
            <rFont val="Calibri"/>
            <family val="2"/>
          </rPr>
          <t xml:space="preserve">1. </t>
        </r>
        <r>
          <rPr>
            <sz val="10"/>
            <color rgb="FF000000"/>
            <rFont val="Calibri"/>
            <family val="2"/>
            <scheme val="minor"/>
          </rPr>
          <t>Här väljer</t>
        </r>
        <r>
          <rPr>
            <sz val="10"/>
            <color rgb="FF000000"/>
            <rFont val="Calibri"/>
            <family val="2"/>
            <scheme val="minor"/>
          </rPr>
          <t xml:space="preserve"> du/ni</t>
        </r>
        <r>
          <rPr>
            <sz val="10"/>
            <color rgb="FF000000"/>
            <rFont val="Calibri"/>
            <family val="2"/>
            <scheme val="minor"/>
          </rPr>
          <t xml:space="preserve"> om de utvärderingskriterium som ställts i ramavtalsupphandlingen ska utgöra ett obligatoriskt krav</t>
        </r>
        <r>
          <rPr>
            <sz val="10"/>
            <color rgb="FF000000"/>
            <rFont val="Calibri"/>
            <family val="2"/>
            <scheme val="minor"/>
          </rPr>
          <t xml:space="preserve"> eller </t>
        </r>
        <r>
          <rPr>
            <sz val="10"/>
            <color rgb="FF000000"/>
            <rFont val="Calibri"/>
            <family val="2"/>
            <scheme val="minor"/>
          </rPr>
          <t>ett utvärderingskriterium. Om det anges som utvärderingskriterium ska även ett mervärde i form av svenska kronor anges</t>
        </r>
      </text>
    </comment>
    <comment ref="E11" authorId="0" shapeId="0" xr:uid="{8A970C59-B4B9-42C6-8CBD-1DD0B6A05367}">
      <text>
        <r>
          <rPr>
            <b/>
            <sz val="10"/>
            <color rgb="FF000000"/>
            <rFont val="Calibri"/>
            <family val="2"/>
          </rPr>
          <t xml:space="preserve">2. </t>
        </r>
        <r>
          <rPr>
            <sz val="10"/>
            <color rgb="FF000000"/>
            <rFont val="Calibri"/>
            <family val="2"/>
            <scheme val="minor"/>
          </rPr>
          <t>Här fyller</t>
        </r>
        <r>
          <rPr>
            <sz val="10"/>
            <color rgb="FF000000"/>
            <rFont val="Calibri"/>
            <family val="2"/>
            <scheme val="minor"/>
          </rPr>
          <t xml:space="preserve"> </t>
        </r>
        <r>
          <rPr>
            <sz val="10"/>
            <color rgb="FF000000"/>
            <rFont val="Calibri"/>
            <family val="2"/>
            <scheme val="minor"/>
          </rPr>
          <t>du/ni i mervärdet i svenska kronor i det fall det är ett utvärderingskriterium i avropet</t>
        </r>
      </text>
    </comment>
  </commentList>
</comments>
</file>

<file path=xl/sharedStrings.xml><?xml version="1.0" encoding="utf-8"?>
<sst xmlns="http://schemas.openxmlformats.org/spreadsheetml/2006/main" count="158" uniqueCount="117">
  <si>
    <t>Installation</t>
  </si>
  <si>
    <t>Service och support</t>
  </si>
  <si>
    <t>Anbudsgivare:</t>
  </si>
  <si>
    <t>Antal månader för kontraktet</t>
  </si>
  <si>
    <t>Totalpris per månad</t>
  </si>
  <si>
    <t>Totalt</t>
  </si>
  <si>
    <t>Minus mervärde:</t>
  </si>
  <si>
    <t>Resultat:</t>
  </si>
  <si>
    <t>Totalpris köp av produkter (engångskostnad)</t>
  </si>
  <si>
    <t>Totalpris per månad för larmmottagning</t>
  </si>
  <si>
    <t>Avsnitt FFU</t>
  </si>
  <si>
    <t>5.2.5.2</t>
  </si>
  <si>
    <t>5.3.3.5</t>
  </si>
  <si>
    <t>Ja</t>
  </si>
  <si>
    <t>Nej</t>
  </si>
  <si>
    <t>Mervärde i SEK</t>
  </si>
  <si>
    <t>Anbudsgivarens svar</t>
  </si>
  <si>
    <t>Totalt:</t>
  </si>
  <si>
    <t>Totalpris - Köp produkter + larmmottagning (kontraktsperioden)</t>
  </si>
  <si>
    <t>Mervärde (SEK)</t>
  </si>
  <si>
    <t>Krav/kriterium</t>
  </si>
  <si>
    <t>KRAVET UTGÅR</t>
  </si>
  <si>
    <t>Implementerings- och tidsplan</t>
  </si>
  <si>
    <t>Utvärderingskriterier</t>
  </si>
  <si>
    <r>
      <t xml:space="preserve">Här ska </t>
    </r>
    <r>
      <rPr>
        <b/>
        <sz val="12"/>
        <rFont val="Calibri"/>
        <family val="2"/>
        <scheme val="minor"/>
      </rPr>
      <t>ramavtalsleverantören</t>
    </r>
    <r>
      <rPr>
        <sz val="12"/>
        <rFont val="Calibri"/>
        <family val="2"/>
        <scheme val="minor"/>
      </rPr>
      <t xml:space="preserve"> fylla i med Ja/Nej om man uppfyller nedan angivna utvärderingskriterier.</t>
    </r>
  </si>
  <si>
    <t>Kontrollkolumn</t>
  </si>
  <si>
    <t>Vägledning för beställare</t>
  </si>
  <si>
    <t>Vägledning för ramavtalsleverantör</t>
  </si>
  <si>
    <t>Larmmottagning</t>
  </si>
  <si>
    <t>Språk</t>
  </si>
  <si>
    <t>Att precisera avseende införandet</t>
  </si>
  <si>
    <t>Att precisera avseende utbruten larmmottagning.</t>
  </si>
  <si>
    <t>Precisera behovet av hjälp med installation</t>
  </si>
  <si>
    <t>OBLIGATORISKT KRAV</t>
  </si>
  <si>
    <t>Ytterligare utvärderingskriterier som du/ni vill lägga till ditt/ert avrop.</t>
  </si>
  <si>
    <t>UTVÄRDERINGSKRITERIUM</t>
  </si>
  <si>
    <t>Obligatoriska krav/utvärderingskriterium</t>
  </si>
  <si>
    <t>Utvärderingskriterium</t>
  </si>
  <si>
    <t>Antal larm (fylls i av UM)</t>
  </si>
  <si>
    <t>Pris per timme (fylls i av leverantören)</t>
  </si>
  <si>
    <t>– Service och support exklusive utökad servicenivå</t>
  </si>
  <si>
    <t>– Service och support inklusive utökad servicenivå</t>
  </si>
  <si>
    <t>Antal brukare (fylls i av UM)</t>
  </si>
  <si>
    <t>Totalpris - Service och support</t>
  </si>
  <si>
    <t>Implementering av information</t>
  </si>
  <si>
    <t>Övriga tjänster</t>
  </si>
  <si>
    <t>Totalpris - Övriga tjänster</t>
  </si>
  <si>
    <t>Pris för ej komplett returnerad produkt</t>
  </si>
  <si>
    <t>Uppskattat antal larm (fylls i av UM)</t>
  </si>
  <si>
    <t xml:space="preserve">Installation  </t>
  </si>
  <si>
    <t xml:space="preserve">Utbildning  </t>
  </si>
  <si>
    <t>Totalpris - Installation</t>
  </si>
  <si>
    <t>Uppskattat antal utbildningstimmar (fylls i av UM)</t>
  </si>
  <si>
    <t>Uppskattat antal brukare (fylls i av UM)</t>
  </si>
  <si>
    <t>Uppskattad tid för implementation av information för antal brukare som UM angett (fylls i av leverantören)</t>
  </si>
  <si>
    <t>Pris per produkt (fylls i av leverantören)</t>
  </si>
  <si>
    <t xml:space="preserve">Utbildning </t>
  </si>
  <si>
    <t>Pris per st/månad 
(fylls i av leverantören)</t>
  </si>
  <si>
    <t>Pris per månad</t>
  </si>
  <si>
    <t>Pris per st 
(fylls i av leverantören)</t>
  </si>
  <si>
    <t>Pris per månad och brukare 
(fylls i av leverantören)</t>
  </si>
  <si>
    <t>Pris per timme 
(fylls i av leverantören)</t>
  </si>
  <si>
    <t>Anbudssumma:</t>
  </si>
  <si>
    <t>Ramavtalsleverantörens svar</t>
  </si>
  <si>
    <t>Totalpris - Utbildning</t>
  </si>
  <si>
    <t>Obligatoriskt krav/
utvärderingskriterium</t>
  </si>
  <si>
    <t>Totalpris - Implementering av information</t>
  </si>
  <si>
    <t>Totalt pris</t>
  </si>
  <si>
    <t>Anbudsgivaren erbjuder larmmottagning där det finns personal som förstår och talar ytterligare tre språk.</t>
  </si>
  <si>
    <t xml:space="preserve"> - Språk</t>
  </si>
  <si>
    <t xml:space="preserve"> - Ytterligare utvärderingskriterier som lagts till vid avropet</t>
  </si>
  <si>
    <r>
      <t xml:space="preserve">Här ska </t>
    </r>
    <r>
      <rPr>
        <b/>
        <sz val="14"/>
        <rFont val="Calibri"/>
        <family val="2"/>
        <scheme val="minor"/>
      </rPr>
      <t>du/ni</t>
    </r>
    <r>
      <rPr>
        <sz val="14"/>
        <rFont val="Calibri"/>
        <family val="2"/>
        <scheme val="minor"/>
      </rPr>
      <t xml:space="preserve"> precisera de krav som framgår nedan samt välja om de utvärderingskriterium som var med i ramavtalsupphandlingen ska ställas som krav, utvärderingskriterium eller utgå. Du/ni ska även beskriva de punkter som kan/bör specificeras i avropet.</t>
    </r>
  </si>
  <si>
    <t>Uppskattad tid för installation av antal larm (fylls i av leverantören)</t>
  </si>
  <si>
    <t>Avropsprecisering, delområde 4 - Mobila trygghetslarm och larmmottagning - hela larmkedjan</t>
  </si>
  <si>
    <t>Mobila trygghetslarm</t>
  </si>
  <si>
    <t>Halsband/Berlock</t>
  </si>
  <si>
    <t>Skosula</t>
  </si>
  <si>
    <t>Anbudsgivare som erbjuder passivt mobilt trygghetslarm med positionering via A-GPS som sekundärt positioneringsalternativ</t>
  </si>
  <si>
    <t>Anbudsgivare som erbjuder aktivt mobilt trygghetslarm med positionering via A-GPS som sekundärt positioneringsalternativ</t>
  </si>
  <si>
    <t>Parkoppling med extern larmknapp (Aktivt larm)</t>
  </si>
  <si>
    <t>Att precisera avseende hur Leverantören ska ta emot och vidareförmedla larmanrop.</t>
  </si>
  <si>
    <t xml:space="preserve"> - Mobila trygghetslarm</t>
  </si>
  <si>
    <t>Ett aktivt mobilt trygghetslarmet innebär att brukaren själv larmar genom exempelvis en knapptryckning. Passivt mobilt trygghetslarm
används av brukare med kognitiv svikt som inte har behov av att kunna eller kan larma själva.</t>
  </si>
  <si>
    <t>Frekvent funktionsövervakning</t>
  </si>
  <si>
    <t>Att precisera avseende hur UM jobbar eller har tänkt sig att arbeta med funktionsövervakning.</t>
  </si>
  <si>
    <t>Parkoppling med extern larmknapp</t>
  </si>
  <si>
    <t>Mobila trygghetslarm och larmmottagning - hela larmkedjan -Hyra</t>
  </si>
  <si>
    <t>Aktivt mobilt trygghetslarm, mobilt IP-nät</t>
  </si>
  <si>
    <t>Passivt mobilt trygghetslarm, mobilt IP-nät</t>
  </si>
  <si>
    <t>Mobilt trygghetslarm - hela larmkedjan utbruten larmmottagning</t>
  </si>
  <si>
    <t>Totalpris - Mobila trygghetslarm - hela larmkedjan- Hyra (kontraktsperioden)</t>
  </si>
  <si>
    <t>Mobila trygghetslarm och larmmottagning - hela larmkedjan - Köp</t>
  </si>
  <si>
    <t>Mobila trygghetslarm och larmmottagning - hela larmkedjan med utbruten larmmottagning</t>
  </si>
  <si>
    <t>Mobila trygghetslarm  - hela larmkedjan - Hyra</t>
  </si>
  <si>
    <t>Mobila trygghetslarm - hela larmkedjan - Köp</t>
  </si>
  <si>
    <t>Pris trygghetslarm och larmmottagning per larm/ per månad</t>
  </si>
  <si>
    <t>Aktivt mobilt trygghetslarm, mobilt IP-nät/ per st</t>
  </si>
  <si>
    <r>
      <rPr>
        <b/>
        <sz val="11"/>
        <color theme="1"/>
        <rFont val="Calibri"/>
        <family val="2"/>
        <scheme val="minor"/>
      </rPr>
      <t xml:space="preserve">I denna bilaga ska du/ni specificera dina/era krav och precisera ditt/ert behov för att ramavtalsleverantörerna ska kunna lämna avropssvar i den förnyade konkurrensutsättningen.
</t>
    </r>
    <r>
      <rPr>
        <b/>
        <u/>
        <sz val="11"/>
        <color theme="1"/>
        <rFont val="Calibri"/>
        <family val="2"/>
        <scheme val="minor"/>
      </rPr>
      <t xml:space="preserve">Du/ni fyller i följande: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vilka utvärderingskriterier från ramavtalsupphandlingen som är obligatoriska krav respektive utvärderingskriterier samt precisering av behovet av efterfrågade tjänster under </t>
    </r>
    <r>
      <rPr>
        <b/>
        <sz val="11"/>
        <color theme="1"/>
        <rFont val="Calibri"/>
        <family val="2"/>
        <scheme val="minor"/>
      </rPr>
      <t>flik 2. Avropsmall.</t>
    </r>
    <r>
      <rPr>
        <sz val="11"/>
        <color theme="1"/>
        <rFont val="Calibri"/>
        <family val="2"/>
        <scheme val="minor"/>
      </rPr>
      <t xml:space="preserve"> Valet görs i drop-downmenyerna som återfinns under kolumnen "Obligatoriska krav-/utvärderingskrieterier". Observera att krav som ställts i ramavtalsupphandlingen inte kan ändras eller bytas ut (se punkt 1.3.1 i upphandlingsdokumenten). Samtliga grönmarkerade fält ska tas ställning till.
</t>
    </r>
    <r>
      <rPr>
        <i/>
        <sz val="11"/>
        <color theme="1"/>
        <rFont val="Calibri"/>
        <family val="2"/>
        <scheme val="minor"/>
      </rPr>
      <t xml:space="preserve">Tänk på att utvärderingskriterierna resulterar i ett </t>
    </r>
    <r>
      <rPr>
        <b/>
        <i/>
        <sz val="11"/>
        <color theme="1"/>
        <rFont val="Calibri"/>
        <family val="2"/>
        <scheme val="minor"/>
      </rPr>
      <t>avdrag</t>
    </r>
    <r>
      <rPr>
        <i/>
        <sz val="11"/>
        <color theme="1"/>
        <rFont val="Calibri"/>
        <family val="2"/>
        <scheme val="minor"/>
      </rPr>
      <t xml:space="preserve"> från anbudssumman. Du/ni behöver på förhand analysera ditt/ert behov för att kunna precisera dina/era krav och för att kunna avgöra vilket mervärde som respektive utvärderingskriterium har. Vägledning för vilket värde du/ni kan ange som mervärde kan hämtas i de "takpriser" som ramavtalsleverantörerna har lämnat i ramavtalsupphandlingen. Tänk också på att avdragen bör differentieras efter hur viktigt utvärderingskriteriet är.</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behovet avseende antal larm och larmmottagning samt tillbehör och behov av tillhörande tjänster i den </t>
    </r>
    <r>
      <rPr>
        <b/>
        <sz val="11"/>
        <color theme="1"/>
        <rFont val="Calibri"/>
        <family val="2"/>
        <scheme val="minor"/>
      </rPr>
      <t>röda texten</t>
    </r>
    <r>
      <rPr>
        <sz val="11"/>
        <color theme="1"/>
        <rFont val="Calibri"/>
        <family val="2"/>
        <scheme val="minor"/>
      </rPr>
      <t xml:space="preserve"> under </t>
    </r>
    <r>
      <rPr>
        <b/>
        <sz val="11"/>
        <color theme="1"/>
        <rFont val="Calibri"/>
        <family val="2"/>
        <scheme val="minor"/>
      </rPr>
      <t>flik 4. Prisuppgifter</t>
    </r>
    <r>
      <rPr>
        <sz val="11"/>
        <color theme="1"/>
        <rFont val="Calibri"/>
        <family val="2"/>
        <scheme val="minor"/>
      </rPr>
      <t xml:space="preserve">. Där anger du/ni om avropsförfrågan avser hyra, köp eller både och.  
Utöver detta bör du/ni vara uppmärksam på att mallen används i utvärderingssyfte och att de volymer som anges ska reflektera dina/era verkliga behov under kontraktsperioden.                                                                  
</t>
    </r>
  </si>
  <si>
    <r>
      <rPr>
        <b/>
        <sz val="11"/>
        <color theme="1"/>
        <rFont val="Calibri"/>
        <family val="2"/>
        <scheme val="minor"/>
      </rPr>
      <t xml:space="preserve">I denna bilaga ska ramavtalsleverantören besvara en avropsförfrågan genom att ange priser samt ramavtalsleverantörens möjlighet att uppfylla eventuella utvärderingskriterier. Ramavtalsleverantören har genom sitt anbud i ramavtalsupphandlingen bekräftat att man uppfyller samtliga obligatoriska krav i upphandlingsdokumenten.
</t>
    </r>
    <r>
      <rPr>
        <b/>
        <u/>
        <sz val="11"/>
        <color theme="1"/>
        <rFont val="Calibri"/>
        <family val="2"/>
        <scheme val="minor"/>
      </rPr>
      <t xml:space="preserve">Ramavtalsleverantörerna svarar på avropsförfrågan genom att fylla i: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uppfyllandet av eventuella utvärderingskriterier med svaret "Ja" eller "Nej" i kolumnen Ramavtalsleverantörens svar under</t>
    </r>
    <r>
      <rPr>
        <b/>
        <sz val="11"/>
        <color theme="1"/>
        <rFont val="Calibri"/>
        <family val="2"/>
        <scheme val="minor"/>
      </rPr>
      <t xml:space="preserve"> flik 3. Svarsmall. </t>
    </r>
    <r>
      <rPr>
        <sz val="11"/>
        <color theme="1"/>
        <rFont val="Calibri"/>
        <family val="2"/>
        <scheme val="minor"/>
      </rPr>
      <t xml:space="preserve">Samtliga lilamarkerade fält ska tas ställning till. 
</t>
    </r>
    <r>
      <rPr>
        <b/>
        <sz val="11"/>
        <color theme="1"/>
        <rFont val="Calibri"/>
        <family val="2"/>
        <scheme val="minor"/>
      </rPr>
      <t>2.</t>
    </r>
    <r>
      <rPr>
        <sz val="11"/>
        <color theme="1"/>
        <rFont val="Calibri"/>
        <family val="2"/>
        <scheme val="minor"/>
      </rPr>
      <t xml:space="preserve"> namnet på ramavtalsleverantören samt offererade priser under </t>
    </r>
    <r>
      <rPr>
        <b/>
        <sz val="11"/>
        <color theme="1"/>
        <rFont val="Calibri"/>
        <family val="2"/>
        <scheme val="minor"/>
      </rPr>
      <t>flik 4. Prisuppgifter</t>
    </r>
    <r>
      <rPr>
        <sz val="11"/>
        <color theme="1"/>
        <rFont val="Calibri"/>
        <family val="2"/>
        <scheme val="minor"/>
      </rPr>
      <t xml:space="preserve">. 
Ramavtalsleverantören skickar sedan detta dokument i retur till den avropande myndigheten tillsammans med övriga dokument i avropssvaret. 
</t>
    </r>
  </si>
  <si>
    <t>Beskriv hur du/ni jobbar eller har tänkt dig/er att arbeta med frekvent funktionsövervakning. Saker att beskriva kan vara hur ofta du/ni vill få meddelande om att ett eller flera mobila trygghetslarm saknar heartbeat. Det är viktigt att inte få information om varje uteblivet heartbeat utan att tiden anpassas till din/er rutin kring funktionsbortfall på ett eller flera mobila trygghetslarm. Ett exempel kan vara att heartbeat ska skickas var 5:e minut men meddelande om uteblivet heartbeat ska skickas till dig/er först när heartbeat uteblivit i 4 timmar. Beskriv också hur meddelande om detta ska skickas till dig/er.</t>
  </si>
  <si>
    <t>Beskriv utförligt ditt/ert behov av utbruten larmmottagning, t.ex. vilken utrustning som används idag, var larmmottagningen är lokaliserad, vem som bemannar larmmottagningen etc. För kravställningen i ramavtalsupphandlingen se aktuell punkt i Upphandlingsdokument - Trygghetslarm och larmmottagning 2019/ Avsnitt 8: Krav anbudsområde 4 - Mobila trygghetslarm och larmmottagning - hela larmkedjan.</t>
  </si>
  <si>
    <t>Välj  mellan att få de mobila trygghetslarmen installerade av anbudsgivaren eller av egen utförare. Beskriv utförligt ditt/ert behov avseende installation, t.ex. i vilken omfattning beställaren behöver assistans med installation, registrering av brukare/larm i webbtjänsten,ange  den geografiska spridningen på utrustningens placering hos brukarna etc. Om du/ni inte har något behov av hjälp med installation kan detta fält lämnas tomt. För kravställningen i ramavtalsupphandlingen se aktuell punkt i Upphandlingsdokument - Trygghetslarm och larmmottagning 2019/ Avsnitt 8: Krav anbudsområde 4 - Mobila trygghetslarm och larmmottagning - hela larmkedjan.</t>
  </si>
  <si>
    <t>Ange önskad leveranstid i månader. Beskriv också utförligt ditt/ert behov avseende implementerings- och tidsplan, t.ex. information om beställarens projektorganisation för införande av digitala trygghetslarm, beställarens uppskattade tidsåtgång för införandet, antal larm som ska implementeras, antal brukare som omfattas av implementeringen och ska informeras etc. För kravställningen i ramavtalsupphandlingen se aktuell punkt i Upphandlingsdokument - Trygghetslarm och larmmottagning 2019/ Avsnitt 8: Krav anbudsområde 4 - Mobila trygghetslarm och larmmottagning - hela larmkedjan.</t>
  </si>
  <si>
    <t>Larmmottagning och kommunikation för aktiva mobila trygghetslarm, hela larmkedjan, mobilt IP-nät</t>
  </si>
  <si>
    <t>Larmmottagning och kommunikation för passiva mobila trygghetslarm, hela larmkedjan, mobilt IP-nät</t>
  </si>
  <si>
    <t>Utbruten larmmottagning och kommunikation för aktiva mobila trygghetslarm, mobilt IP-nät</t>
  </si>
  <si>
    <t>Utbruten larmmottagning och kommunikation för passiva mobila trygghetslarm, mobilt IP-nät</t>
  </si>
  <si>
    <t>Priser, delområde 4 – Mobila trygghetslarm och larmmottagning - hela larmkedjan</t>
  </si>
  <si>
    <t>Utvärderingskriterier, delområde 4 - Mobila trygghetslarm och larmmottagning - hela larmkedjan</t>
  </si>
  <si>
    <t>All konfigurering ska kunna ske på plats hos brukaren, på av UM anvisad plats och via fjärranslutning.</t>
  </si>
  <si>
    <t>Positionering via A-GPS (Aktivt larm)</t>
  </si>
  <si>
    <t>Positionering via A-GPS (Passivt larm)</t>
  </si>
  <si>
    <t>Exempel: I avropsförfrågan har ni möjlighet att begära att uppfyllandet av utvärderingskriterierna ska bevisas genom t.ex. anbudspresentationer, intervjuer, referenstagning eller tester.</t>
  </si>
  <si>
    <t>Anbudsgivare erbjuder mobilt trygghetslarm som halsband / berlock</t>
  </si>
  <si>
    <t>Anbudsgivare erbjuder mobilt trygghetslarm utformat som skosula. Skosulor ska fungara för aktiva och passiva larm och ska kunna levereras i olika storlekar eller kunna anpassas till rätt storlek.</t>
  </si>
  <si>
    <t>Beskriv hur du/ni jobbar eller har tänkt dig/er att ha för rutiner för inhämtning av information avssende störningar i nätet. Definiera den eller de åtgärdslistor som leverantören ska agera utefter vid larm och vid överlämning av larm till utföraren. Specificera hur många minuter som får passera utan kvittens från utföraren innan larmmottagningen ska ringa upp utföraren igen. Specificera på vilket sätt larmen ska vidareförmedlas till utföraren. Tex telefon, sms, mail etc. Beskriv hur du/ni jobbar eller har tänkt dig/er att agera vid mottagning av larm samt kvittering vid mottagning av larm. Specificera hur många minuter som får passera utan kvittens från utföraren innan larmmottagningen ska ringa upp utföraren igen. Beskriv hur du/ni jobbar eller har tänkt dig/er att arbeta med vidareförmedling av larm.</t>
  </si>
  <si>
    <t xml:space="preserve">Exempel: Vilka språk vill ni precisera?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</si>
</sst>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 &quot;kr&quot;"/>
  </numFmts>
  <fonts count="47" x14ac:knownFonts="1">
    <font>
      <sz val="11"/>
      <color theme="1"/>
      <name val="Calibri"/>
      <family val="2"/>
      <scheme val="minor"/>
    </font>
    <font>
      <b/>
      <sz val="12"/>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10"/>
      <name val="Arial"/>
      <family val="2"/>
    </font>
    <font>
      <b/>
      <sz val="14"/>
      <name val="Arial"/>
      <family val="2"/>
    </font>
    <font>
      <i/>
      <sz val="10"/>
      <name val="Arial"/>
      <family val="2"/>
    </font>
    <font>
      <b/>
      <sz val="10"/>
      <name val="Arial"/>
      <family val="2"/>
    </font>
    <font>
      <sz val="14"/>
      <color theme="1"/>
      <name val="Calibri"/>
      <family val="2"/>
      <scheme val="minor"/>
    </font>
    <font>
      <b/>
      <sz val="14"/>
      <name val="Calibri"/>
      <family val="2"/>
      <scheme val="minor"/>
    </font>
    <font>
      <b/>
      <sz val="14"/>
      <color theme="1"/>
      <name val="Calibri"/>
      <family val="2"/>
      <scheme val="minor"/>
    </font>
    <font>
      <b/>
      <sz val="11"/>
      <color theme="1"/>
      <name val="Calibri"/>
      <family val="2"/>
      <scheme val="minor"/>
    </font>
    <font>
      <sz val="10"/>
      <color theme="1"/>
      <name val="Calibri"/>
      <family val="2"/>
    </font>
    <font>
      <i/>
      <sz val="11"/>
      <color rgb="FF4472C4"/>
      <name val="Calibri"/>
      <family val="2"/>
    </font>
    <font>
      <b/>
      <sz val="11"/>
      <color theme="1"/>
      <name val="Arial"/>
      <family val="2"/>
    </font>
    <font>
      <sz val="10"/>
      <color theme="0"/>
      <name val="Arial"/>
      <family val="2"/>
    </font>
    <font>
      <b/>
      <sz val="11"/>
      <color theme="0"/>
      <name val="Arial"/>
      <family val="2"/>
    </font>
    <font>
      <b/>
      <sz val="10"/>
      <color theme="1"/>
      <name val="Arial"/>
      <family val="2"/>
    </font>
    <font>
      <sz val="12"/>
      <name val="Calibri"/>
      <family val="2"/>
      <scheme val="minor"/>
    </font>
    <font>
      <b/>
      <sz val="12"/>
      <name val="Calibri"/>
      <family val="2"/>
      <scheme val="minor"/>
    </font>
    <font>
      <sz val="12"/>
      <color theme="1"/>
      <name val="Calibri"/>
      <family val="2"/>
      <scheme val="minor"/>
    </font>
    <font>
      <b/>
      <sz val="10"/>
      <color rgb="FFC00000"/>
      <name val="Calibri"/>
      <family val="2"/>
    </font>
    <font>
      <b/>
      <sz val="11"/>
      <color rgb="FFFF0000"/>
      <name val="Calibri"/>
      <family val="2"/>
      <scheme val="minor"/>
    </font>
    <font>
      <b/>
      <sz val="28"/>
      <color rgb="FFFF0000"/>
      <name val="Calibri"/>
      <family val="2"/>
      <scheme val="minor"/>
    </font>
    <font>
      <b/>
      <i/>
      <sz val="9"/>
      <color rgb="FFC00000"/>
      <name val="Calibri"/>
      <family val="2"/>
      <scheme val="minor"/>
    </font>
    <font>
      <b/>
      <u/>
      <sz val="11"/>
      <color theme="1"/>
      <name val="Calibri"/>
      <family val="2"/>
      <scheme val="minor"/>
    </font>
    <font>
      <b/>
      <sz val="20"/>
      <color theme="3" tint="-0.249977111117893"/>
      <name val="Calibri"/>
      <family val="2"/>
      <scheme val="minor"/>
    </font>
    <font>
      <i/>
      <sz val="10"/>
      <color rgb="FFFF0000"/>
      <name val="Calibri"/>
      <family val="2"/>
    </font>
    <font>
      <i/>
      <sz val="11"/>
      <color theme="1"/>
      <name val="Calibri"/>
      <family val="2"/>
      <scheme val="minor"/>
    </font>
    <font>
      <b/>
      <i/>
      <sz val="11"/>
      <color theme="1"/>
      <name val="Calibri"/>
      <family val="2"/>
      <scheme val="minor"/>
    </font>
    <font>
      <b/>
      <sz val="10"/>
      <color rgb="FF000000"/>
      <name val="Calibri"/>
      <family val="2"/>
    </font>
    <font>
      <sz val="10"/>
      <color rgb="FF000000"/>
      <name val="Calibri"/>
      <family val="2"/>
      <scheme val="minor"/>
    </font>
    <font>
      <b/>
      <sz val="8"/>
      <name val="Arial"/>
      <family val="2"/>
    </font>
    <font>
      <b/>
      <sz val="8"/>
      <color theme="1"/>
      <name val="Arial"/>
      <family val="2"/>
    </font>
    <font>
      <sz val="8"/>
      <name val="Arial"/>
      <family val="2"/>
    </font>
    <font>
      <b/>
      <sz val="11"/>
      <color theme="0"/>
      <name val="Calibri"/>
      <family val="2"/>
      <scheme val="minor"/>
    </font>
    <font>
      <sz val="14"/>
      <name val="Calibri"/>
      <family val="2"/>
      <scheme val="minor"/>
    </font>
    <font>
      <sz val="11"/>
      <name val="Calibri"/>
      <family val="2"/>
      <scheme val="minor"/>
    </font>
    <font>
      <b/>
      <sz val="10"/>
      <name val="Calibri"/>
      <family val="2"/>
    </font>
    <font>
      <b/>
      <sz val="16"/>
      <name val="Calibri"/>
      <family val="2"/>
      <scheme val="minor"/>
    </font>
    <font>
      <b/>
      <sz val="10"/>
      <name val="Calibri"/>
      <family val="2"/>
      <scheme val="minor"/>
    </font>
    <font>
      <b/>
      <sz val="9"/>
      <name val="Calibri"/>
      <family val="2"/>
      <scheme val="minor"/>
    </font>
    <font>
      <sz val="8"/>
      <name val="Calibri"/>
      <family val="2"/>
      <scheme val="minor"/>
    </font>
    <font>
      <b/>
      <sz val="8"/>
      <name val="Calibri"/>
      <family val="2"/>
      <scheme val="minor"/>
    </font>
    <font>
      <b/>
      <sz val="10"/>
      <color theme="0"/>
      <name val="Calibri"/>
      <family val="2"/>
      <scheme val="minor"/>
    </font>
    <font>
      <i/>
      <sz val="10"/>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cellStyleXfs>
  <cellXfs count="202">
    <xf numFmtId="0" fontId="0" fillId="0" borderId="0" xfId="0"/>
    <xf numFmtId="0" fontId="5" fillId="0" borderId="0" xfId="2"/>
    <xf numFmtId="0" fontId="6" fillId="0" borderId="0" xfId="2" applyFont="1" applyAlignment="1"/>
    <xf numFmtId="0" fontId="5" fillId="0" borderId="0" xfId="2" applyAlignment="1">
      <alignment wrapText="1"/>
    </xf>
    <xf numFmtId="0" fontId="6" fillId="0" borderId="0" xfId="2" applyFont="1" applyAlignment="1">
      <alignment wrapText="1"/>
    </xf>
    <xf numFmtId="0" fontId="5" fillId="0" borderId="0" xfId="2" applyFill="1"/>
    <xf numFmtId="0" fontId="5" fillId="0" borderId="0" xfId="2" applyAlignment="1">
      <alignment horizontal="center" wrapText="1"/>
    </xf>
    <xf numFmtId="0" fontId="8" fillId="0" borderId="0" xfId="2" applyFont="1" applyAlignment="1">
      <alignment horizontal="right" wrapText="1"/>
    </xf>
    <xf numFmtId="0" fontId="0" fillId="5" borderId="14" xfId="0" applyFill="1" applyBorder="1" applyAlignment="1">
      <alignment horizontal="center"/>
    </xf>
    <xf numFmtId="0" fontId="0" fillId="0" borderId="14" xfId="0" applyBorder="1" applyAlignment="1">
      <alignment horizontal="center"/>
    </xf>
    <xf numFmtId="44" fontId="8" fillId="0" borderId="0" xfId="2" applyNumberFormat="1" applyFont="1" applyAlignment="1">
      <alignment horizontal="center" wrapText="1"/>
    </xf>
    <xf numFmtId="0" fontId="0" fillId="0" borderId="0" xfId="0" applyAlignment="1"/>
    <xf numFmtId="0" fontId="16" fillId="0" borderId="0" xfId="2" applyFont="1" applyFill="1" applyBorder="1"/>
    <xf numFmtId="0" fontId="17" fillId="0" borderId="0" xfId="2" applyFont="1" applyFill="1" applyBorder="1" applyAlignment="1">
      <alignment wrapText="1"/>
    </xf>
    <xf numFmtId="0" fontId="5" fillId="0" borderId="0" xfId="2" applyAlignment="1">
      <alignment horizontal="center"/>
    </xf>
    <xf numFmtId="44" fontId="5" fillId="0" borderId="0" xfId="2" applyNumberFormat="1" applyAlignment="1">
      <alignment horizontal="center"/>
    </xf>
    <xf numFmtId="0" fontId="6" fillId="0" borderId="0" xfId="2" applyFont="1" applyAlignment="1">
      <alignment horizontal="center"/>
    </xf>
    <xf numFmtId="0" fontId="6" fillId="0" borderId="0" xfId="2" applyFont="1" applyAlignment="1">
      <alignment horizontal="center" wrapText="1"/>
    </xf>
    <xf numFmtId="0" fontId="5" fillId="0" borderId="20" xfId="2" applyFont="1" applyBorder="1" applyAlignment="1">
      <alignment wrapText="1"/>
    </xf>
    <xf numFmtId="0" fontId="0" fillId="0" borderId="0" xfId="0" applyFont="1" applyProtection="1"/>
    <xf numFmtId="0" fontId="0" fillId="0" borderId="0" xfId="0" applyProtection="1"/>
    <xf numFmtId="0" fontId="9" fillId="0" borderId="0" xfId="0" applyFont="1" applyProtection="1"/>
    <xf numFmtId="0" fontId="11" fillId="0" borderId="0" xfId="0" applyFont="1" applyProtection="1"/>
    <xf numFmtId="0" fontId="0" fillId="0" borderId="0" xfId="0" applyFont="1" applyAlignment="1" applyProtection="1">
      <alignment vertical="center"/>
    </xf>
    <xf numFmtId="0" fontId="1" fillId="0" borderId="0" xfId="0" applyFont="1" applyAlignment="1" applyProtection="1">
      <alignment horizontal="center"/>
    </xf>
    <xf numFmtId="0" fontId="13" fillId="0" borderId="1" xfId="0" applyFont="1" applyBorder="1" applyAlignment="1" applyProtection="1">
      <alignment vertical="center" wrapText="1"/>
    </xf>
    <xf numFmtId="0" fontId="0" fillId="0" borderId="14" xfId="0" applyBorder="1" applyAlignment="1" applyProtection="1">
      <alignment horizontal="center" vertical="center"/>
    </xf>
    <xf numFmtId="0" fontId="0" fillId="0" borderId="0" xfId="0" applyBorder="1" applyAlignment="1" applyProtection="1">
      <alignment horizontal="center" vertical="center"/>
    </xf>
    <xf numFmtId="0" fontId="13" fillId="0" borderId="3" xfId="0" applyFont="1" applyBorder="1" applyAlignment="1" applyProtection="1">
      <alignment vertical="center" wrapText="1"/>
    </xf>
    <xf numFmtId="0" fontId="13" fillId="0" borderId="0" xfId="0" applyFont="1" applyBorder="1" applyAlignment="1" applyProtection="1">
      <alignment vertical="center" wrapText="1"/>
    </xf>
    <xf numFmtId="0" fontId="0" fillId="0" borderId="0" xfId="0" applyAlignment="1" applyProtection="1">
      <alignment horizontal="center" vertical="center"/>
    </xf>
    <xf numFmtId="0" fontId="24" fillId="0" borderId="0" xfId="0" applyFont="1" applyAlignment="1"/>
    <xf numFmtId="0" fontId="24" fillId="0" borderId="0" xfId="0" applyFont="1"/>
    <xf numFmtId="0" fontId="0" fillId="0" borderId="14" xfId="0" applyFill="1" applyBorder="1" applyAlignment="1">
      <alignment horizontal="center"/>
    </xf>
    <xf numFmtId="0" fontId="12" fillId="0" borderId="0" xfId="0" applyFont="1" applyAlignment="1">
      <alignment wrapText="1"/>
    </xf>
    <xf numFmtId="0" fontId="0" fillId="0" borderId="0" xfId="0" applyFont="1" applyAlignment="1">
      <alignment wrapText="1"/>
    </xf>
    <xf numFmtId="0" fontId="23" fillId="0" borderId="0" xfId="0" applyFont="1" applyAlignment="1">
      <alignment wrapText="1"/>
    </xf>
    <xf numFmtId="0" fontId="27" fillId="0" borderId="0" xfId="0" applyFont="1" applyAlignment="1"/>
    <xf numFmtId="0" fontId="22" fillId="0" borderId="4" xfId="0"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xf>
    <xf numFmtId="164" fontId="14" fillId="0" borderId="0" xfId="0" applyNumberFormat="1" applyFont="1" applyFill="1" applyBorder="1" applyAlignment="1" applyProtection="1">
      <alignment horizontal="center" vertical="center" wrapText="1"/>
      <protection locked="0"/>
    </xf>
    <xf numFmtId="0" fontId="0" fillId="0" borderId="0" xfId="0" applyFill="1" applyBorder="1" applyProtection="1"/>
    <xf numFmtId="0" fontId="0" fillId="0" borderId="0" xfId="0" applyFill="1" applyBorder="1" applyAlignment="1" applyProtection="1">
      <alignment horizontal="center" vertical="center"/>
    </xf>
    <xf numFmtId="0" fontId="13" fillId="7" borderId="4" xfId="0" applyFont="1" applyFill="1" applyBorder="1" applyAlignment="1" applyProtection="1">
      <alignment horizontal="center" vertical="center" wrapText="1"/>
      <protection locked="0"/>
    </xf>
    <xf numFmtId="164" fontId="14" fillId="7" borderId="4" xfId="0" applyNumberFormat="1" applyFont="1" applyFill="1" applyBorder="1" applyAlignment="1" applyProtection="1">
      <alignment horizontal="center" vertical="center" wrapText="1"/>
      <protection locked="0"/>
    </xf>
    <xf numFmtId="49" fontId="13" fillId="7" borderId="1" xfId="0" applyNumberFormat="1" applyFont="1" applyFill="1" applyBorder="1" applyAlignment="1" applyProtection="1">
      <alignment vertical="center" wrapText="1"/>
    </xf>
    <xf numFmtId="0" fontId="25" fillId="7" borderId="4" xfId="0" applyFont="1" applyFill="1" applyBorder="1" applyAlignment="1" applyProtection="1">
      <alignment horizontal="center" vertical="center"/>
    </xf>
    <xf numFmtId="164" fontId="3" fillId="8" borderId="4" xfId="0" applyNumberFormat="1" applyFont="1" applyFill="1" applyBorder="1" applyAlignment="1" applyProtection="1">
      <alignment horizontal="right" vertical="center" wrapText="1"/>
      <protection locked="0"/>
    </xf>
    <xf numFmtId="0" fontId="25" fillId="7" borderId="1" xfId="0" applyFont="1" applyFill="1" applyBorder="1" applyAlignment="1" applyProtection="1">
      <alignment horizontal="center" vertical="center" wrapText="1"/>
    </xf>
    <xf numFmtId="0" fontId="25" fillId="8" borderId="4" xfId="0" applyFont="1" applyFill="1" applyBorder="1" applyAlignment="1" applyProtection="1">
      <alignment horizontal="center" vertical="center"/>
    </xf>
    <xf numFmtId="164" fontId="35" fillId="0" borderId="15" xfId="1" applyNumberFormat="1" applyFont="1" applyBorder="1" applyAlignment="1">
      <alignment horizontal="center" wrapText="1"/>
    </xf>
    <xf numFmtId="164" fontId="35" fillId="0" borderId="25" xfId="1" applyNumberFormat="1" applyFont="1" applyBorder="1" applyAlignment="1">
      <alignment horizontal="center" wrapText="1"/>
    </xf>
    <xf numFmtId="164" fontId="35" fillId="0" borderId="26" xfId="1" applyNumberFormat="1" applyFont="1" applyBorder="1" applyAlignment="1">
      <alignment horizontal="center" wrapText="1"/>
    </xf>
    <xf numFmtId="164" fontId="35" fillId="0" borderId="27" xfId="1" applyNumberFormat="1" applyFont="1" applyBorder="1" applyAlignment="1">
      <alignment horizontal="center" wrapText="1"/>
    </xf>
    <xf numFmtId="164" fontId="3" fillId="8" borderId="4" xfId="0" applyNumberFormat="1" applyFont="1" applyFill="1" applyBorder="1" applyAlignment="1" applyProtection="1">
      <alignment horizontal="right" vertical="center" wrapText="1"/>
      <protection locked="0"/>
    </xf>
    <xf numFmtId="0" fontId="4" fillId="2" borderId="1" xfId="0" applyFont="1" applyFill="1" applyBorder="1" applyAlignment="1" applyProtection="1">
      <alignment vertical="center" wrapText="1"/>
    </xf>
    <xf numFmtId="0" fontId="33" fillId="6" borderId="21" xfId="2" applyFont="1" applyFill="1" applyBorder="1" applyAlignment="1">
      <alignment horizontal="center" wrapText="1"/>
    </xf>
    <xf numFmtId="0" fontId="33" fillId="6" borderId="22" xfId="2" applyFont="1" applyFill="1" applyBorder="1" applyAlignment="1">
      <alignment horizontal="center" wrapText="1"/>
    </xf>
    <xf numFmtId="0" fontId="33" fillId="6" borderId="16" xfId="2" applyFont="1" applyFill="1" applyBorder="1" applyAlignment="1">
      <alignment horizontal="center" wrapText="1"/>
    </xf>
    <xf numFmtId="0" fontId="34" fillId="8" borderId="21" xfId="2" applyFont="1" applyFill="1" applyBorder="1" applyAlignment="1" applyProtection="1">
      <alignment horizontal="center"/>
      <protection locked="0"/>
    </xf>
    <xf numFmtId="0" fontId="34" fillId="8" borderId="20" xfId="2" applyFont="1" applyFill="1" applyBorder="1" applyAlignment="1" applyProtection="1">
      <alignment horizontal="center"/>
      <protection locked="0"/>
    </xf>
    <xf numFmtId="0" fontId="34" fillId="8" borderId="24" xfId="2" applyFont="1" applyFill="1" applyBorder="1" applyAlignment="1" applyProtection="1">
      <alignment horizontal="center"/>
      <protection locked="0"/>
    </xf>
    <xf numFmtId="0" fontId="40" fillId="0" borderId="0" xfId="0" applyFont="1" applyFill="1" applyAlignment="1" applyProtection="1"/>
    <xf numFmtId="0" fontId="15" fillId="3" borderId="23" xfId="2" applyFont="1" applyFill="1" applyBorder="1" applyAlignment="1">
      <alignment vertical="center" wrapText="1"/>
    </xf>
    <xf numFmtId="0" fontId="18" fillId="3" borderId="6"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41" fillId="3" borderId="1" xfId="0" applyFont="1" applyFill="1" applyBorder="1" applyAlignment="1" applyProtection="1">
      <alignment vertical="center" wrapText="1"/>
    </xf>
    <xf numFmtId="0" fontId="41" fillId="3" borderId="2" xfId="0" applyFont="1" applyFill="1" applyBorder="1" applyAlignment="1" applyProtection="1">
      <alignment vertical="center" wrapText="1"/>
    </xf>
    <xf numFmtId="0" fontId="4" fillId="10" borderId="3" xfId="0" applyFont="1" applyFill="1" applyBorder="1" applyAlignment="1" applyProtection="1">
      <alignment vertical="center" wrapText="1"/>
    </xf>
    <xf numFmtId="0" fontId="3" fillId="0" borderId="3" xfId="0" applyFont="1" applyFill="1" applyBorder="1" applyAlignment="1" applyProtection="1">
      <alignment vertical="center" wrapText="1"/>
    </xf>
    <xf numFmtId="164" fontId="45" fillId="4" borderId="5" xfId="0" applyNumberFormat="1" applyFont="1" applyFill="1" applyBorder="1" applyAlignment="1" applyProtection="1">
      <alignment vertical="center" wrapText="1"/>
    </xf>
    <xf numFmtId="0" fontId="4" fillId="0" borderId="3" xfId="0"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0" fontId="41" fillId="3" borderId="6" xfId="0" applyFont="1" applyFill="1" applyBorder="1" applyAlignment="1" applyProtection="1">
      <alignment horizontal="left" vertical="center" wrapText="1"/>
    </xf>
    <xf numFmtId="0" fontId="4" fillId="0" borderId="6" xfId="0" applyFont="1" applyFill="1" applyBorder="1" applyAlignment="1" applyProtection="1">
      <alignment vertical="center" wrapText="1"/>
    </xf>
    <xf numFmtId="0" fontId="41" fillId="3" borderId="11" xfId="0" applyFont="1" applyFill="1" applyBorder="1" applyAlignment="1" applyProtection="1">
      <alignment vertical="center" wrapText="1"/>
    </xf>
    <xf numFmtId="164" fontId="44" fillId="3" borderId="1" xfId="0" applyNumberFormat="1" applyFont="1" applyFill="1" applyBorder="1" applyAlignment="1" applyProtection="1">
      <alignment vertical="center" wrapText="1"/>
    </xf>
    <xf numFmtId="0" fontId="39" fillId="2" borderId="1" xfId="0" applyFont="1" applyFill="1" applyBorder="1" applyAlignment="1" applyProtection="1">
      <alignment vertical="center" wrapText="1"/>
    </xf>
    <xf numFmtId="0" fontId="39" fillId="2" borderId="2" xfId="0" applyFont="1" applyFill="1" applyBorder="1" applyAlignment="1" applyProtection="1">
      <alignment horizontal="center" vertical="center" wrapText="1"/>
    </xf>
    <xf numFmtId="0" fontId="41" fillId="3" borderId="6" xfId="0" applyFont="1" applyFill="1" applyBorder="1" applyAlignment="1" applyProtection="1">
      <alignment vertical="center" wrapText="1"/>
    </xf>
    <xf numFmtId="164" fontId="38" fillId="3" borderId="2" xfId="0" applyNumberFormat="1" applyFont="1" applyFill="1" applyBorder="1" applyAlignment="1" applyProtection="1">
      <alignment vertical="center"/>
    </xf>
    <xf numFmtId="0" fontId="42" fillId="9" borderId="6" xfId="0" applyFont="1" applyFill="1" applyBorder="1" applyProtection="1"/>
    <xf numFmtId="164" fontId="38" fillId="9" borderId="2" xfId="1" applyNumberFormat="1" applyFont="1" applyFill="1" applyBorder="1" applyAlignment="1" applyProtection="1">
      <alignment horizontal="right"/>
    </xf>
    <xf numFmtId="0" fontId="36" fillId="4" borderId="6" xfId="0" applyFont="1" applyFill="1" applyBorder="1" applyProtection="1"/>
    <xf numFmtId="164" fontId="36" fillId="4" borderId="2" xfId="0" applyNumberFormat="1" applyFont="1" applyFill="1" applyBorder="1" applyProtection="1"/>
    <xf numFmtId="0" fontId="34" fillId="8" borderId="25" xfId="2" applyFont="1" applyFill="1" applyBorder="1" applyAlignment="1" applyProtection="1">
      <alignment horizontal="center"/>
      <protection locked="0"/>
    </xf>
    <xf numFmtId="0" fontId="34" fillId="8" borderId="26" xfId="2" applyFont="1" applyFill="1" applyBorder="1" applyAlignment="1" applyProtection="1">
      <alignment horizontal="center"/>
      <protection locked="0"/>
    </xf>
    <xf numFmtId="0" fontId="34" fillId="8" borderId="27" xfId="2" applyFont="1" applyFill="1" applyBorder="1" applyAlignment="1" applyProtection="1">
      <alignment horizontal="center"/>
      <protection locked="0"/>
    </xf>
    <xf numFmtId="0" fontId="34" fillId="8" borderId="1" xfId="2" applyFont="1" applyFill="1" applyBorder="1" applyAlignment="1" applyProtection="1">
      <alignment horizontal="center"/>
      <protection locked="0"/>
    </xf>
    <xf numFmtId="0" fontId="5" fillId="0" borderId="25" xfId="2" applyFont="1" applyBorder="1" applyAlignment="1">
      <alignment horizontal="center" wrapText="1"/>
    </xf>
    <xf numFmtId="49" fontId="5" fillId="0" borderId="26" xfId="2" applyNumberFormat="1" applyFont="1" applyBorder="1" applyAlignment="1">
      <alignment horizontal="center" wrapText="1"/>
    </xf>
    <xf numFmtId="49" fontId="5" fillId="0" borderId="27" xfId="2" applyNumberFormat="1" applyFont="1" applyBorder="1" applyAlignment="1">
      <alignment horizontal="center" wrapText="1"/>
    </xf>
    <xf numFmtId="0" fontId="4" fillId="0" borderId="2" xfId="0" applyFont="1" applyFill="1" applyBorder="1" applyAlignment="1" applyProtection="1">
      <alignment vertical="center" wrapText="1"/>
    </xf>
    <xf numFmtId="0" fontId="41" fillId="3" borderId="1" xfId="0" applyFont="1" applyFill="1" applyBorder="1" applyAlignment="1" applyProtection="1">
      <alignment horizontal="left" vertical="center" wrapText="1"/>
    </xf>
    <xf numFmtId="0" fontId="0" fillId="0" borderId="0" xfId="0" applyFont="1" applyFill="1" applyBorder="1" applyAlignment="1">
      <alignment horizontal="left" vertical="top" wrapText="1"/>
    </xf>
    <xf numFmtId="49" fontId="28" fillId="7" borderId="3" xfId="0" applyNumberFormat="1" applyFont="1" applyFill="1" applyBorder="1" applyAlignment="1" applyProtection="1">
      <alignment vertical="center" wrapText="1"/>
    </xf>
    <xf numFmtId="49" fontId="28" fillId="7" borderId="1" xfId="0" applyNumberFormat="1" applyFont="1" applyFill="1" applyBorder="1" applyAlignment="1" applyProtection="1">
      <alignment vertical="center" wrapText="1"/>
    </xf>
    <xf numFmtId="0" fontId="0" fillId="7" borderId="28" xfId="0" applyFont="1" applyFill="1" applyBorder="1" applyAlignment="1">
      <alignment horizontal="left" vertical="top" wrapText="1"/>
    </xf>
    <xf numFmtId="0" fontId="0" fillId="7" borderId="29" xfId="0" applyFont="1" applyFill="1" applyBorder="1" applyAlignment="1">
      <alignment horizontal="left" vertical="top" wrapText="1"/>
    </xf>
    <xf numFmtId="0" fontId="0" fillId="7" borderId="30" xfId="0" applyFont="1" applyFill="1" applyBorder="1" applyAlignment="1">
      <alignment horizontal="left" vertical="top" wrapText="1"/>
    </xf>
    <xf numFmtId="0" fontId="0" fillId="7" borderId="31"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32" xfId="0" applyFont="1" applyFill="1" applyBorder="1" applyAlignment="1">
      <alignment horizontal="left" vertical="top" wrapText="1"/>
    </xf>
    <xf numFmtId="0" fontId="0" fillId="7" borderId="33" xfId="0" applyFont="1" applyFill="1" applyBorder="1" applyAlignment="1">
      <alignment horizontal="left" vertical="top" wrapText="1"/>
    </xf>
    <xf numFmtId="0" fontId="0" fillId="7" borderId="34" xfId="0" applyFont="1" applyFill="1" applyBorder="1" applyAlignment="1">
      <alignment horizontal="left" vertical="top" wrapText="1"/>
    </xf>
    <xf numFmtId="0" fontId="0" fillId="7" borderId="35" xfId="0" applyFont="1" applyFill="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xf numFmtId="0" fontId="0" fillId="8" borderId="30" xfId="0" applyFill="1" applyBorder="1" applyAlignment="1">
      <alignment horizontal="left" vertical="top" wrapText="1"/>
    </xf>
    <xf numFmtId="0" fontId="0" fillId="8" borderId="31" xfId="0" applyFill="1" applyBorder="1" applyAlignment="1">
      <alignment horizontal="left" vertical="top" wrapText="1"/>
    </xf>
    <xf numFmtId="0" fontId="0" fillId="8" borderId="0" xfId="0" applyFill="1" applyBorder="1" applyAlignment="1">
      <alignment horizontal="left" vertical="top" wrapText="1"/>
    </xf>
    <xf numFmtId="0" fontId="0" fillId="8" borderId="32" xfId="0" applyFill="1" applyBorder="1" applyAlignment="1">
      <alignment horizontal="left" vertical="top" wrapText="1"/>
    </xf>
    <xf numFmtId="0" fontId="0" fillId="8" borderId="33" xfId="0" applyFill="1" applyBorder="1" applyAlignment="1">
      <alignment horizontal="left" vertical="top" wrapText="1"/>
    </xf>
    <xf numFmtId="0" fontId="0" fillId="8" borderId="34" xfId="0" applyFill="1" applyBorder="1" applyAlignment="1">
      <alignment horizontal="left" vertical="top" wrapText="1"/>
    </xf>
    <xf numFmtId="0" fontId="0" fillId="8" borderId="35" xfId="0" applyFill="1" applyBorder="1" applyAlignment="1">
      <alignment horizontal="left" vertical="top" wrapText="1"/>
    </xf>
    <xf numFmtId="0" fontId="39" fillId="2" borderId="6" xfId="0" applyFont="1" applyFill="1" applyBorder="1" applyAlignment="1" applyProtection="1">
      <alignment vertical="center" wrapText="1"/>
    </xf>
    <xf numFmtId="0" fontId="39" fillId="2" borderId="2" xfId="0" applyFont="1" applyFill="1" applyBorder="1" applyAlignment="1" applyProtection="1">
      <alignment vertical="center" wrapText="1"/>
    </xf>
    <xf numFmtId="0" fontId="37" fillId="3" borderId="6" xfId="0" applyFont="1" applyFill="1" applyBorder="1" applyAlignment="1" applyProtection="1">
      <alignment vertical="top" wrapText="1"/>
    </xf>
    <xf numFmtId="0" fontId="37" fillId="3" borderId="7" xfId="0" applyFont="1" applyFill="1" applyBorder="1" applyAlignment="1" applyProtection="1">
      <alignment vertical="top"/>
    </xf>
    <xf numFmtId="0" fontId="37" fillId="3" borderId="2" xfId="0" applyFont="1" applyFill="1" applyBorder="1" applyAlignment="1">
      <alignment vertical="top"/>
    </xf>
    <xf numFmtId="0" fontId="39" fillId="2" borderId="6" xfId="0" applyFont="1" applyFill="1" applyBorder="1" applyAlignment="1" applyProtection="1">
      <alignment horizontal="left" vertical="top" wrapText="1"/>
    </xf>
    <xf numFmtId="0" fontId="39" fillId="2" borderId="7" xfId="0" applyFont="1" applyFill="1" applyBorder="1" applyAlignment="1" applyProtection="1">
      <alignment horizontal="left" vertical="top" wrapText="1"/>
    </xf>
    <xf numFmtId="0" fontId="39" fillId="2" borderId="2"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0" fillId="0" borderId="7" xfId="0" applyFill="1" applyBorder="1" applyAlignment="1"/>
    <xf numFmtId="0" fontId="0" fillId="0" borderId="2" xfId="0" applyFill="1" applyBorder="1" applyAlignment="1"/>
    <xf numFmtId="0" fontId="39" fillId="2" borderId="6" xfId="0" applyFont="1" applyFill="1" applyBorder="1" applyAlignment="1">
      <alignment horizontal="left" vertical="center" wrapText="1"/>
    </xf>
    <xf numFmtId="0" fontId="39" fillId="2" borderId="7"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9" fillId="2" borderId="6" xfId="0" applyFont="1" applyFill="1" applyBorder="1" applyAlignment="1">
      <alignment horizontal="left" vertical="top" wrapText="1"/>
    </xf>
    <xf numFmtId="0" fontId="39" fillId="2" borderId="7" xfId="0" applyFont="1" applyFill="1" applyBorder="1" applyAlignment="1">
      <alignment horizontal="left" vertical="top" wrapText="1"/>
    </xf>
    <xf numFmtId="0" fontId="39" fillId="2" borderId="2" xfId="0" applyFont="1" applyFill="1" applyBorder="1" applyAlignment="1">
      <alignment horizontal="left" vertical="top" wrapText="1"/>
    </xf>
    <xf numFmtId="0" fontId="28" fillId="7" borderId="6" xfId="0" applyFont="1" applyFill="1" applyBorder="1" applyAlignment="1">
      <alignment horizontal="left" vertical="top" wrapText="1"/>
    </xf>
    <xf numFmtId="0" fontId="28" fillId="7" borderId="7" xfId="0" applyFont="1" applyFill="1" applyBorder="1" applyAlignment="1">
      <alignment horizontal="left" vertical="top" wrapText="1"/>
    </xf>
    <xf numFmtId="0" fontId="28" fillId="7" borderId="2" xfId="0" applyFont="1" applyFill="1" applyBorder="1" applyAlignment="1">
      <alignment horizontal="left" vertical="top" wrapText="1"/>
    </xf>
    <xf numFmtId="0" fontId="39" fillId="2" borderId="7" xfId="0" applyFont="1" applyFill="1" applyBorder="1" applyAlignment="1" applyProtection="1">
      <alignment vertical="center" wrapText="1"/>
    </xf>
    <xf numFmtId="0" fontId="46" fillId="7" borderId="8" xfId="0" applyFont="1" applyFill="1" applyBorder="1" applyAlignment="1" applyProtection="1">
      <alignment horizontal="left" vertical="top" wrapText="1"/>
      <protection locked="0"/>
    </xf>
    <xf numFmtId="0" fontId="46" fillId="7" borderId="9" xfId="0" applyFont="1" applyFill="1" applyBorder="1" applyAlignment="1" applyProtection="1">
      <alignment horizontal="left" vertical="top" wrapText="1"/>
      <protection locked="0"/>
    </xf>
    <xf numFmtId="0" fontId="46" fillId="7" borderId="10" xfId="0" applyFont="1" applyFill="1" applyBorder="1" applyAlignment="1" applyProtection="1">
      <alignment horizontal="left" vertical="top" wrapText="1"/>
      <protection locked="0"/>
    </xf>
    <xf numFmtId="0" fontId="46" fillId="7" borderId="13" xfId="0" applyFont="1" applyFill="1" applyBorder="1" applyAlignment="1" applyProtection="1">
      <alignment horizontal="left" vertical="top" wrapText="1"/>
      <protection locked="0"/>
    </xf>
    <xf numFmtId="0" fontId="46" fillId="7" borderId="0" xfId="0" applyFont="1" applyFill="1" applyBorder="1" applyAlignment="1" applyProtection="1">
      <alignment horizontal="left" vertical="top" wrapText="1"/>
      <protection locked="0"/>
    </xf>
    <xf numFmtId="0" fontId="46" fillId="7" borderId="12" xfId="0" applyFont="1" applyFill="1" applyBorder="1" applyAlignment="1" applyProtection="1">
      <alignment horizontal="left" vertical="top" wrapText="1"/>
      <protection locked="0"/>
    </xf>
    <xf numFmtId="0" fontId="46" fillId="7" borderId="16" xfId="0" applyFont="1" applyFill="1" applyBorder="1" applyAlignment="1" applyProtection="1">
      <alignment horizontal="left" vertical="top" wrapText="1"/>
      <protection locked="0"/>
    </xf>
    <xf numFmtId="0" fontId="46" fillId="7" borderId="17" xfId="0" applyFont="1" applyFill="1" applyBorder="1" applyAlignment="1" applyProtection="1">
      <alignment horizontal="left" vertical="top" wrapText="1"/>
      <protection locked="0"/>
    </xf>
    <xf numFmtId="0" fontId="46" fillId="7" borderId="4" xfId="0" applyFont="1" applyFill="1" applyBorder="1" applyAlignment="1" applyProtection="1">
      <alignment horizontal="left" vertical="top" wrapText="1"/>
      <protection locked="0"/>
    </xf>
    <xf numFmtId="0" fontId="39" fillId="2" borderId="6" xfId="0" applyFont="1" applyFill="1" applyBorder="1" applyAlignment="1" applyProtection="1">
      <alignment horizontal="left" vertical="center" wrapText="1"/>
    </xf>
    <xf numFmtId="0" fontId="39" fillId="2" borderId="7" xfId="0" applyFont="1" applyFill="1" applyBorder="1" applyAlignment="1" applyProtection="1">
      <alignment horizontal="left" vertical="center" wrapText="1"/>
    </xf>
    <xf numFmtId="0" fontId="39" fillId="2" borderId="2" xfId="0" applyFont="1" applyFill="1" applyBorder="1" applyAlignment="1" applyProtection="1">
      <alignment horizontal="left" vertical="center" wrapText="1"/>
    </xf>
    <xf numFmtId="0" fontId="28" fillId="7" borderId="6" xfId="0" applyFont="1" applyFill="1" applyBorder="1" applyAlignment="1" applyProtection="1">
      <alignment horizontal="left" vertical="top" wrapText="1"/>
    </xf>
    <xf numFmtId="0" fontId="28" fillId="7" borderId="7" xfId="0" applyFont="1" applyFill="1" applyBorder="1" applyAlignment="1" applyProtection="1">
      <alignment horizontal="left" vertical="top" wrapText="1"/>
    </xf>
    <xf numFmtId="0" fontId="28" fillId="7" borderId="2" xfId="0" applyFont="1" applyFill="1" applyBorder="1" applyAlignment="1" applyProtection="1">
      <alignment horizontal="left" vertical="top" wrapText="1"/>
    </xf>
    <xf numFmtId="0" fontId="7" fillId="2" borderId="6" xfId="2" applyFont="1" applyFill="1" applyBorder="1" applyAlignment="1">
      <alignment wrapText="1"/>
    </xf>
    <xf numFmtId="0" fontId="7" fillId="2" borderId="7" xfId="2" applyFont="1"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19" fillId="3" borderId="18" xfId="0" applyFont="1" applyFill="1" applyBorder="1" applyAlignment="1">
      <alignment wrapText="1"/>
    </xf>
    <xf numFmtId="0" fontId="21" fillId="3" borderId="19" xfId="0" applyFont="1" applyFill="1" applyBorder="1" applyAlignment="1">
      <alignment wrapText="1"/>
    </xf>
    <xf numFmtId="0" fontId="7" fillId="2" borderId="8" xfId="2" quotePrefix="1" applyFont="1" applyFill="1" applyBorder="1" applyAlignment="1">
      <alignment wrapText="1"/>
    </xf>
    <xf numFmtId="0" fontId="7" fillId="2" borderId="9" xfId="2" applyFont="1" applyFill="1" applyBorder="1" applyAlignment="1">
      <alignment wrapText="1"/>
    </xf>
    <xf numFmtId="0" fontId="0" fillId="2" borderId="9" xfId="0" applyFill="1" applyBorder="1" applyAlignment="1"/>
    <xf numFmtId="0" fontId="0" fillId="2" borderId="10" xfId="0" applyFill="1" applyBorder="1" applyAlignment="1"/>
    <xf numFmtId="0" fontId="7" fillId="2" borderId="2" xfId="2" applyFont="1" applyFill="1" applyBorder="1" applyAlignment="1">
      <alignment wrapText="1"/>
    </xf>
    <xf numFmtId="164" fontId="3" fillId="0" borderId="6"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vertical="center" wrapText="1"/>
    </xf>
    <xf numFmtId="164" fontId="43" fillId="3" borderId="6" xfId="0" applyNumberFormat="1" applyFont="1" applyFill="1" applyBorder="1" applyAlignment="1" applyProtection="1">
      <alignment horizontal="right" vertical="center" wrapText="1"/>
    </xf>
    <xf numFmtId="164" fontId="43" fillId="3" borderId="2" xfId="0" applyNumberFormat="1" applyFont="1" applyFill="1" applyBorder="1" applyAlignment="1" applyProtection="1">
      <alignment horizontal="right" vertical="center" wrapText="1"/>
    </xf>
    <xf numFmtId="164" fontId="45" fillId="4" borderId="6" xfId="0" applyNumberFormat="1" applyFont="1" applyFill="1" applyBorder="1" applyAlignment="1" applyProtection="1">
      <alignment horizontal="right" vertical="center" wrapText="1"/>
    </xf>
    <xf numFmtId="164" fontId="45" fillId="4" borderId="2" xfId="0" applyNumberFormat="1" applyFont="1" applyFill="1" applyBorder="1" applyAlignment="1" applyProtection="1">
      <alignment horizontal="righ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1" fillId="3" borderId="6" xfId="0" applyFont="1" applyFill="1" applyBorder="1" applyAlignment="1" applyProtection="1">
      <alignment horizontal="left" vertical="center" wrapText="1"/>
    </xf>
    <xf numFmtId="0" fontId="41" fillId="3" borderId="2" xfId="0" applyFont="1" applyFill="1" applyBorder="1" applyAlignment="1" applyProtection="1">
      <alignment horizontal="left"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5" fillId="4" borderId="13" xfId="0" applyFont="1" applyFill="1" applyBorder="1" applyAlignment="1" applyProtection="1">
      <alignment vertical="center" wrapText="1"/>
    </xf>
    <xf numFmtId="0" fontId="45" fillId="4" borderId="0" xfId="0" applyFont="1" applyFill="1" applyBorder="1" applyAlignment="1" applyProtection="1">
      <alignment vertical="center" wrapText="1"/>
    </xf>
    <xf numFmtId="0" fontId="45" fillId="4" borderId="10" xfId="0" applyFont="1" applyFill="1" applyBorder="1" applyAlignment="1" applyProtection="1">
      <alignment vertical="center" wrapText="1"/>
    </xf>
    <xf numFmtId="0" fontId="45" fillId="4" borderId="8" xfId="0" applyFont="1" applyFill="1" applyBorder="1" applyAlignment="1" applyProtection="1">
      <alignment vertical="center" wrapText="1"/>
    </xf>
    <xf numFmtId="0" fontId="45" fillId="4" borderId="9" xfId="0" applyFont="1" applyFill="1" applyBorder="1" applyAlignment="1" applyProtection="1">
      <alignment vertical="center" wrapText="1"/>
    </xf>
    <xf numFmtId="0" fontId="45" fillId="4" borderId="12" xfId="0" applyFont="1" applyFill="1" applyBorder="1" applyAlignment="1" applyProtection="1">
      <alignment vertical="center" wrapText="1"/>
    </xf>
    <xf numFmtId="164" fontId="45" fillId="4" borderId="8" xfId="0" applyNumberFormat="1" applyFont="1" applyFill="1" applyBorder="1" applyAlignment="1" applyProtection="1">
      <alignment horizontal="right" vertical="center" wrapText="1"/>
    </xf>
    <xf numFmtId="164" fontId="45" fillId="4" borderId="9" xfId="0" applyNumberFormat="1" applyFont="1" applyFill="1" applyBorder="1" applyAlignment="1" applyProtection="1">
      <alignment horizontal="right" vertical="center" wrapText="1"/>
    </xf>
    <xf numFmtId="164" fontId="45" fillId="4" borderId="13" xfId="0" applyNumberFormat="1" applyFont="1" applyFill="1" applyBorder="1" applyAlignment="1" applyProtection="1">
      <alignment horizontal="right" vertical="center" wrapText="1"/>
    </xf>
    <xf numFmtId="164" fontId="45" fillId="4" borderId="0" xfId="0" applyNumberFormat="1" applyFont="1" applyFill="1" applyBorder="1" applyAlignment="1" applyProtection="1">
      <alignment horizontal="right" vertical="center" wrapText="1"/>
    </xf>
    <xf numFmtId="0" fontId="1" fillId="8" borderId="6" xfId="0" applyFont="1" applyFill="1" applyBorder="1" applyAlignment="1" applyProtection="1">
      <protection locked="0"/>
    </xf>
    <xf numFmtId="0" fontId="1" fillId="8" borderId="2" xfId="0" applyFont="1" applyFill="1" applyBorder="1" applyAlignment="1" applyProtection="1">
      <protection locked="0"/>
    </xf>
    <xf numFmtId="0" fontId="43" fillId="3" borderId="6" xfId="0" applyFont="1" applyFill="1" applyBorder="1" applyAlignment="1" applyProtection="1">
      <alignment vertical="center" wrapText="1"/>
    </xf>
    <xf numFmtId="0" fontId="43" fillId="3" borderId="7" xfId="0" applyFont="1" applyFill="1" applyBorder="1" applyAlignment="1" applyProtection="1">
      <alignment vertical="center" wrapText="1"/>
    </xf>
    <xf numFmtId="0" fontId="43" fillId="3" borderId="2" xfId="0" applyFont="1" applyFill="1" applyBorder="1" applyAlignment="1" applyProtection="1">
      <alignment vertical="center" wrapText="1"/>
    </xf>
    <xf numFmtId="0" fontId="45" fillId="4" borderId="6" xfId="0" applyFont="1" applyFill="1" applyBorder="1" applyAlignment="1" applyProtection="1">
      <alignment vertical="center"/>
    </xf>
    <xf numFmtId="0" fontId="45" fillId="4" borderId="7" xfId="0" applyFont="1" applyFill="1" applyBorder="1" applyAlignment="1" applyProtection="1">
      <alignment vertical="center"/>
    </xf>
    <xf numFmtId="0" fontId="45" fillId="4" borderId="2" xfId="0" applyFont="1" applyFill="1" applyBorder="1" applyAlignment="1" applyProtection="1">
      <alignment vertical="center"/>
    </xf>
    <xf numFmtId="164" fontId="44" fillId="3" borderId="6" xfId="0" applyNumberFormat="1" applyFont="1" applyFill="1" applyBorder="1" applyAlignment="1">
      <alignment horizontal="right" vertical="center" wrapText="1"/>
    </xf>
    <xf numFmtId="164" fontId="44" fillId="3" borderId="2" xfId="0" applyNumberFormat="1" applyFont="1" applyFill="1" applyBorder="1" applyAlignment="1">
      <alignment horizontal="right" vertical="center" wrapText="1"/>
    </xf>
    <xf numFmtId="164" fontId="43" fillId="3" borderId="6" xfId="0" applyNumberFormat="1" applyFont="1" applyFill="1" applyBorder="1" applyAlignment="1">
      <alignment horizontal="right" vertical="center" wrapText="1"/>
    </xf>
    <xf numFmtId="164" fontId="43" fillId="3" borderId="2" xfId="0" applyNumberFormat="1" applyFont="1" applyFill="1" applyBorder="1" applyAlignment="1">
      <alignment horizontal="right" vertical="center" wrapText="1"/>
    </xf>
    <xf numFmtId="164" fontId="3" fillId="10" borderId="6" xfId="0" applyNumberFormat="1" applyFont="1" applyFill="1" applyBorder="1" applyAlignment="1" applyProtection="1">
      <alignment horizontal="right" vertical="center" wrapText="1"/>
    </xf>
    <xf numFmtId="164" fontId="3" fillId="10" borderId="2" xfId="0" applyNumberFormat="1" applyFont="1" applyFill="1" applyBorder="1" applyAlignment="1" applyProtection="1">
      <alignment horizontal="right" vertical="center" wrapText="1"/>
    </xf>
  </cellXfs>
  <cellStyles count="3">
    <cellStyle name="Normal" xfId="0" builtinId="0"/>
    <cellStyle name="Normal 2" xfId="2" xr:uid="{00000000-0005-0000-0000-000001000000}"/>
    <cellStyle name="Valuta" xfId="1" builtinId="4"/>
  </cellStyles>
  <dxfs count="370">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A3000"/>
      <color rgb="FFFF4F2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0000"/>
  </sheetPr>
  <dimension ref="A1:U45"/>
  <sheetViews>
    <sheetView tabSelected="1" view="pageLayout" zoomScaleNormal="100" workbookViewId="0">
      <selection activeCell="X1" sqref="X1:X1048576"/>
    </sheetView>
  </sheetViews>
  <sheetFormatPr defaultColWidth="8.77734375" defaultRowHeight="14.4" x14ac:dyDescent="0.3"/>
  <cols>
    <col min="10" max="10" width="0.77734375" customWidth="1"/>
    <col min="15" max="15" width="6.6640625" customWidth="1"/>
    <col min="16" max="18" width="8.77734375" hidden="1" customWidth="1"/>
    <col min="19" max="19" width="43.33203125" customWidth="1"/>
    <col min="20" max="21" width="8.77734375" hidden="1" customWidth="1"/>
  </cols>
  <sheetData>
    <row r="1" spans="1:19" ht="25.5" customHeight="1" x14ac:dyDescent="0.3">
      <c r="A1" s="11"/>
      <c r="B1" s="11"/>
      <c r="C1" s="11"/>
      <c r="D1" s="11"/>
      <c r="E1" s="11"/>
      <c r="F1" s="11"/>
      <c r="G1" s="11"/>
      <c r="H1" s="11"/>
      <c r="I1" s="11"/>
      <c r="J1" s="11"/>
    </row>
    <row r="2" spans="1:19" ht="30" customHeight="1" x14ac:dyDescent="0.7">
      <c r="A2" s="37" t="s">
        <v>26</v>
      </c>
      <c r="C2" s="11"/>
      <c r="D2" s="11"/>
      <c r="E2" s="11"/>
      <c r="F2" s="31"/>
      <c r="G2" s="11"/>
      <c r="H2" s="11"/>
      <c r="I2" s="11"/>
      <c r="J2" s="11"/>
      <c r="K2" s="37" t="s">
        <v>27</v>
      </c>
      <c r="Q2" s="32"/>
    </row>
    <row r="3" spans="1:19" ht="11.25" customHeight="1" x14ac:dyDescent="0.7">
      <c r="A3" s="37"/>
      <c r="C3" s="11"/>
      <c r="D3" s="11"/>
      <c r="E3" s="11"/>
      <c r="F3" s="31"/>
      <c r="G3" s="11"/>
      <c r="H3" s="11"/>
      <c r="I3" s="11"/>
      <c r="J3" s="11"/>
      <c r="K3" s="34"/>
      <c r="L3" s="35"/>
      <c r="M3" s="35"/>
      <c r="N3" s="35"/>
      <c r="O3" s="35"/>
      <c r="P3" s="35"/>
      <c r="Q3" s="36"/>
      <c r="R3" s="35"/>
      <c r="S3" s="35"/>
    </row>
    <row r="4" spans="1:19" ht="12" customHeight="1" x14ac:dyDescent="0.3">
      <c r="A4" s="11"/>
      <c r="B4" s="11"/>
      <c r="C4" s="11"/>
      <c r="D4" s="11"/>
      <c r="E4" s="11"/>
      <c r="F4" s="11"/>
      <c r="G4" s="11"/>
      <c r="H4" s="11"/>
      <c r="I4" s="11"/>
      <c r="J4" s="11"/>
    </row>
    <row r="5" spans="1:19" ht="15" customHeight="1" x14ac:dyDescent="0.3">
      <c r="A5" s="99" t="s">
        <v>97</v>
      </c>
      <c r="B5" s="100"/>
      <c r="C5" s="100"/>
      <c r="D5" s="100"/>
      <c r="E5" s="100"/>
      <c r="F5" s="100"/>
      <c r="G5" s="100"/>
      <c r="H5" s="100"/>
      <c r="I5" s="101"/>
      <c r="J5" s="96"/>
      <c r="K5" s="108" t="s">
        <v>98</v>
      </c>
      <c r="L5" s="109"/>
      <c r="M5" s="109"/>
      <c r="N5" s="109"/>
      <c r="O5" s="109"/>
      <c r="P5" s="109"/>
      <c r="Q5" s="109"/>
      <c r="R5" s="109"/>
      <c r="S5" s="110"/>
    </row>
    <row r="6" spans="1:19" x14ac:dyDescent="0.3">
      <c r="A6" s="102"/>
      <c r="B6" s="103"/>
      <c r="C6" s="103"/>
      <c r="D6" s="103"/>
      <c r="E6" s="103"/>
      <c r="F6" s="103"/>
      <c r="G6" s="103"/>
      <c r="H6" s="103"/>
      <c r="I6" s="104"/>
      <c r="J6" s="96"/>
      <c r="K6" s="111"/>
      <c r="L6" s="112"/>
      <c r="M6" s="112"/>
      <c r="N6" s="112"/>
      <c r="O6" s="112"/>
      <c r="P6" s="112"/>
      <c r="Q6" s="112"/>
      <c r="R6" s="112"/>
      <c r="S6" s="113"/>
    </row>
    <row r="7" spans="1:19" x14ac:dyDescent="0.3">
      <c r="A7" s="102"/>
      <c r="B7" s="103"/>
      <c r="C7" s="103"/>
      <c r="D7" s="103"/>
      <c r="E7" s="103"/>
      <c r="F7" s="103"/>
      <c r="G7" s="103"/>
      <c r="H7" s="103"/>
      <c r="I7" s="104"/>
      <c r="J7" s="96"/>
      <c r="K7" s="111"/>
      <c r="L7" s="112"/>
      <c r="M7" s="112"/>
      <c r="N7" s="112"/>
      <c r="O7" s="112"/>
      <c r="P7" s="112"/>
      <c r="Q7" s="112"/>
      <c r="R7" s="112"/>
      <c r="S7" s="113"/>
    </row>
    <row r="8" spans="1:19" x14ac:dyDescent="0.3">
      <c r="A8" s="102"/>
      <c r="B8" s="103"/>
      <c r="C8" s="103"/>
      <c r="D8" s="103"/>
      <c r="E8" s="103"/>
      <c r="F8" s="103"/>
      <c r="G8" s="103"/>
      <c r="H8" s="103"/>
      <c r="I8" s="104"/>
      <c r="J8" s="96"/>
      <c r="K8" s="111"/>
      <c r="L8" s="112"/>
      <c r="M8" s="112"/>
      <c r="N8" s="112"/>
      <c r="O8" s="112"/>
      <c r="P8" s="112"/>
      <c r="Q8" s="112"/>
      <c r="R8" s="112"/>
      <c r="S8" s="113"/>
    </row>
    <row r="9" spans="1:19" x14ac:dyDescent="0.3">
      <c r="A9" s="102"/>
      <c r="B9" s="103"/>
      <c r="C9" s="103"/>
      <c r="D9" s="103"/>
      <c r="E9" s="103"/>
      <c r="F9" s="103"/>
      <c r="G9" s="103"/>
      <c r="H9" s="103"/>
      <c r="I9" s="104"/>
      <c r="J9" s="96"/>
      <c r="K9" s="111"/>
      <c r="L9" s="112"/>
      <c r="M9" s="112"/>
      <c r="N9" s="112"/>
      <c r="O9" s="112"/>
      <c r="P9" s="112"/>
      <c r="Q9" s="112"/>
      <c r="R9" s="112"/>
      <c r="S9" s="113"/>
    </row>
    <row r="10" spans="1:19" x14ac:dyDescent="0.3">
      <c r="A10" s="102"/>
      <c r="B10" s="103"/>
      <c r="C10" s="103"/>
      <c r="D10" s="103"/>
      <c r="E10" s="103"/>
      <c r="F10" s="103"/>
      <c r="G10" s="103"/>
      <c r="H10" s="103"/>
      <c r="I10" s="104"/>
      <c r="J10" s="96"/>
      <c r="K10" s="111"/>
      <c r="L10" s="112"/>
      <c r="M10" s="112"/>
      <c r="N10" s="112"/>
      <c r="O10" s="112"/>
      <c r="P10" s="112"/>
      <c r="Q10" s="112"/>
      <c r="R10" s="112"/>
      <c r="S10" s="113"/>
    </row>
    <row r="11" spans="1:19" x14ac:dyDescent="0.3">
      <c r="A11" s="102"/>
      <c r="B11" s="103"/>
      <c r="C11" s="103"/>
      <c r="D11" s="103"/>
      <c r="E11" s="103"/>
      <c r="F11" s="103"/>
      <c r="G11" s="103"/>
      <c r="H11" s="103"/>
      <c r="I11" s="104"/>
      <c r="J11" s="96"/>
      <c r="K11" s="111"/>
      <c r="L11" s="112"/>
      <c r="M11" s="112"/>
      <c r="N11" s="112"/>
      <c r="O11" s="112"/>
      <c r="P11" s="112"/>
      <c r="Q11" s="112"/>
      <c r="R11" s="112"/>
      <c r="S11" s="113"/>
    </row>
    <row r="12" spans="1:19" x14ac:dyDescent="0.3">
      <c r="A12" s="102"/>
      <c r="B12" s="103"/>
      <c r="C12" s="103"/>
      <c r="D12" s="103"/>
      <c r="E12" s="103"/>
      <c r="F12" s="103"/>
      <c r="G12" s="103"/>
      <c r="H12" s="103"/>
      <c r="I12" s="104"/>
      <c r="J12" s="96"/>
      <c r="K12" s="111"/>
      <c r="L12" s="112"/>
      <c r="M12" s="112"/>
      <c r="N12" s="112"/>
      <c r="O12" s="112"/>
      <c r="P12" s="112"/>
      <c r="Q12" s="112"/>
      <c r="R12" s="112"/>
      <c r="S12" s="113"/>
    </row>
    <row r="13" spans="1:19" x14ac:dyDescent="0.3">
      <c r="A13" s="102"/>
      <c r="B13" s="103"/>
      <c r="C13" s="103"/>
      <c r="D13" s="103"/>
      <c r="E13" s="103"/>
      <c r="F13" s="103"/>
      <c r="G13" s="103"/>
      <c r="H13" s="103"/>
      <c r="I13" s="104"/>
      <c r="J13" s="96"/>
      <c r="K13" s="111"/>
      <c r="L13" s="112"/>
      <c r="M13" s="112"/>
      <c r="N13" s="112"/>
      <c r="O13" s="112"/>
      <c r="P13" s="112"/>
      <c r="Q13" s="112"/>
      <c r="R13" s="112"/>
      <c r="S13" s="113"/>
    </row>
    <row r="14" spans="1:19" x14ac:dyDescent="0.3">
      <c r="A14" s="102"/>
      <c r="B14" s="103"/>
      <c r="C14" s="103"/>
      <c r="D14" s="103"/>
      <c r="E14" s="103"/>
      <c r="F14" s="103"/>
      <c r="G14" s="103"/>
      <c r="H14" s="103"/>
      <c r="I14" s="104"/>
      <c r="J14" s="96"/>
      <c r="K14" s="111"/>
      <c r="L14" s="112"/>
      <c r="M14" s="112"/>
      <c r="N14" s="112"/>
      <c r="O14" s="112"/>
      <c r="P14" s="112"/>
      <c r="Q14" s="112"/>
      <c r="R14" s="112"/>
      <c r="S14" s="113"/>
    </row>
    <row r="15" spans="1:19" x14ac:dyDescent="0.3">
      <c r="A15" s="102"/>
      <c r="B15" s="103"/>
      <c r="C15" s="103"/>
      <c r="D15" s="103"/>
      <c r="E15" s="103"/>
      <c r="F15" s="103"/>
      <c r="G15" s="103"/>
      <c r="H15" s="103"/>
      <c r="I15" s="104"/>
      <c r="J15" s="96"/>
      <c r="K15" s="111"/>
      <c r="L15" s="112"/>
      <c r="M15" s="112"/>
      <c r="N15" s="112"/>
      <c r="O15" s="112"/>
      <c r="P15" s="112"/>
      <c r="Q15" s="112"/>
      <c r="R15" s="112"/>
      <c r="S15" s="113"/>
    </row>
    <row r="16" spans="1:19" x14ac:dyDescent="0.3">
      <c r="A16" s="102"/>
      <c r="B16" s="103"/>
      <c r="C16" s="103"/>
      <c r="D16" s="103"/>
      <c r="E16" s="103"/>
      <c r="F16" s="103"/>
      <c r="G16" s="103"/>
      <c r="H16" s="103"/>
      <c r="I16" s="104"/>
      <c r="J16" s="96"/>
      <c r="K16" s="111"/>
      <c r="L16" s="112"/>
      <c r="M16" s="112"/>
      <c r="N16" s="112"/>
      <c r="O16" s="112"/>
      <c r="P16" s="112"/>
      <c r="Q16" s="112"/>
      <c r="R16" s="112"/>
      <c r="S16" s="113"/>
    </row>
    <row r="17" spans="1:19" x14ac:dyDescent="0.3">
      <c r="A17" s="102"/>
      <c r="B17" s="103"/>
      <c r="C17" s="103"/>
      <c r="D17" s="103"/>
      <c r="E17" s="103"/>
      <c r="F17" s="103"/>
      <c r="G17" s="103"/>
      <c r="H17" s="103"/>
      <c r="I17" s="104"/>
      <c r="J17" s="96"/>
      <c r="K17" s="111"/>
      <c r="L17" s="112"/>
      <c r="M17" s="112"/>
      <c r="N17" s="112"/>
      <c r="O17" s="112"/>
      <c r="P17" s="112"/>
      <c r="Q17" s="112"/>
      <c r="R17" s="112"/>
      <c r="S17" s="113"/>
    </row>
    <row r="18" spans="1:19" x14ac:dyDescent="0.3">
      <c r="A18" s="102"/>
      <c r="B18" s="103"/>
      <c r="C18" s="103"/>
      <c r="D18" s="103"/>
      <c r="E18" s="103"/>
      <c r="F18" s="103"/>
      <c r="G18" s="103"/>
      <c r="H18" s="103"/>
      <c r="I18" s="104"/>
      <c r="J18" s="96"/>
      <c r="K18" s="111"/>
      <c r="L18" s="112"/>
      <c r="M18" s="112"/>
      <c r="N18" s="112"/>
      <c r="O18" s="112"/>
      <c r="P18" s="112"/>
      <c r="Q18" s="112"/>
      <c r="R18" s="112"/>
      <c r="S18" s="113"/>
    </row>
    <row r="19" spans="1:19" x14ac:dyDescent="0.3">
      <c r="A19" s="102"/>
      <c r="B19" s="103"/>
      <c r="C19" s="103"/>
      <c r="D19" s="103"/>
      <c r="E19" s="103"/>
      <c r="F19" s="103"/>
      <c r="G19" s="103"/>
      <c r="H19" s="103"/>
      <c r="I19" s="104"/>
      <c r="J19" s="96"/>
      <c r="K19" s="111"/>
      <c r="L19" s="112"/>
      <c r="M19" s="112"/>
      <c r="N19" s="112"/>
      <c r="O19" s="112"/>
      <c r="P19" s="112"/>
      <c r="Q19" s="112"/>
      <c r="R19" s="112"/>
      <c r="S19" s="113"/>
    </row>
    <row r="20" spans="1:19" x14ac:dyDescent="0.3">
      <c r="A20" s="102"/>
      <c r="B20" s="103"/>
      <c r="C20" s="103"/>
      <c r="D20" s="103"/>
      <c r="E20" s="103"/>
      <c r="F20" s="103"/>
      <c r="G20" s="103"/>
      <c r="H20" s="103"/>
      <c r="I20" s="104"/>
      <c r="J20" s="96"/>
      <c r="K20" s="111"/>
      <c r="L20" s="112"/>
      <c r="M20" s="112"/>
      <c r="N20" s="112"/>
      <c r="O20" s="112"/>
      <c r="P20" s="112"/>
      <c r="Q20" s="112"/>
      <c r="R20" s="112"/>
      <c r="S20" s="113"/>
    </row>
    <row r="21" spans="1:19" x14ac:dyDescent="0.3">
      <c r="A21" s="102"/>
      <c r="B21" s="103"/>
      <c r="C21" s="103"/>
      <c r="D21" s="103"/>
      <c r="E21" s="103"/>
      <c r="F21" s="103"/>
      <c r="G21" s="103"/>
      <c r="H21" s="103"/>
      <c r="I21" s="104"/>
      <c r="J21" s="96"/>
      <c r="K21" s="111"/>
      <c r="L21" s="112"/>
      <c r="M21" s="112"/>
      <c r="N21" s="112"/>
      <c r="O21" s="112"/>
      <c r="P21" s="112"/>
      <c r="Q21" s="112"/>
      <c r="R21" s="112"/>
      <c r="S21" s="113"/>
    </row>
    <row r="22" spans="1:19" x14ac:dyDescent="0.3">
      <c r="A22" s="102"/>
      <c r="B22" s="103"/>
      <c r="C22" s="103"/>
      <c r="D22" s="103"/>
      <c r="E22" s="103"/>
      <c r="F22" s="103"/>
      <c r="G22" s="103"/>
      <c r="H22" s="103"/>
      <c r="I22" s="104"/>
      <c r="J22" s="96"/>
      <c r="K22" s="111"/>
      <c r="L22" s="112"/>
      <c r="M22" s="112"/>
      <c r="N22" s="112"/>
      <c r="O22" s="112"/>
      <c r="P22" s="112"/>
      <c r="Q22" s="112"/>
      <c r="R22" s="112"/>
      <c r="S22" s="113"/>
    </row>
    <row r="23" spans="1:19" x14ac:dyDescent="0.3">
      <c r="A23" s="102"/>
      <c r="B23" s="103"/>
      <c r="C23" s="103"/>
      <c r="D23" s="103"/>
      <c r="E23" s="103"/>
      <c r="F23" s="103"/>
      <c r="G23" s="103"/>
      <c r="H23" s="103"/>
      <c r="I23" s="104"/>
      <c r="J23" s="96"/>
      <c r="K23" s="111"/>
      <c r="L23" s="112"/>
      <c r="M23" s="112"/>
      <c r="N23" s="112"/>
      <c r="O23" s="112"/>
      <c r="P23" s="112"/>
      <c r="Q23" s="112"/>
      <c r="R23" s="112"/>
      <c r="S23" s="113"/>
    </row>
    <row r="24" spans="1:19" x14ac:dyDescent="0.3">
      <c r="A24" s="102"/>
      <c r="B24" s="103"/>
      <c r="C24" s="103"/>
      <c r="D24" s="103"/>
      <c r="E24" s="103"/>
      <c r="F24" s="103"/>
      <c r="G24" s="103"/>
      <c r="H24" s="103"/>
      <c r="I24" s="104"/>
      <c r="J24" s="96"/>
      <c r="K24" s="111"/>
      <c r="L24" s="112"/>
      <c r="M24" s="112"/>
      <c r="N24" s="112"/>
      <c r="O24" s="112"/>
      <c r="P24" s="112"/>
      <c r="Q24" s="112"/>
      <c r="R24" s="112"/>
      <c r="S24" s="113"/>
    </row>
    <row r="25" spans="1:19" x14ac:dyDescent="0.3">
      <c r="A25" s="102"/>
      <c r="B25" s="103"/>
      <c r="C25" s="103"/>
      <c r="D25" s="103"/>
      <c r="E25" s="103"/>
      <c r="F25" s="103"/>
      <c r="G25" s="103"/>
      <c r="H25" s="103"/>
      <c r="I25" s="104"/>
      <c r="J25" s="96"/>
      <c r="K25" s="111"/>
      <c r="L25" s="112"/>
      <c r="M25" s="112"/>
      <c r="N25" s="112"/>
      <c r="O25" s="112"/>
      <c r="P25" s="112"/>
      <c r="Q25" s="112"/>
      <c r="R25" s="112"/>
      <c r="S25" s="113"/>
    </row>
    <row r="26" spans="1:19" x14ac:dyDescent="0.3">
      <c r="A26" s="102"/>
      <c r="B26" s="103"/>
      <c r="C26" s="103"/>
      <c r="D26" s="103"/>
      <c r="E26" s="103"/>
      <c r="F26" s="103"/>
      <c r="G26" s="103"/>
      <c r="H26" s="103"/>
      <c r="I26" s="104"/>
      <c r="J26" s="96"/>
      <c r="K26" s="111"/>
      <c r="L26" s="112"/>
      <c r="M26" s="112"/>
      <c r="N26" s="112"/>
      <c r="O26" s="112"/>
      <c r="P26" s="112"/>
      <c r="Q26" s="112"/>
      <c r="R26" s="112"/>
      <c r="S26" s="113"/>
    </row>
    <row r="27" spans="1:19" ht="37.5" customHeight="1" x14ac:dyDescent="0.3">
      <c r="A27" s="105"/>
      <c r="B27" s="106"/>
      <c r="C27" s="106"/>
      <c r="D27" s="106"/>
      <c r="E27" s="106"/>
      <c r="F27" s="106"/>
      <c r="G27" s="106"/>
      <c r="H27" s="106"/>
      <c r="I27" s="107"/>
      <c r="J27" s="96"/>
      <c r="K27" s="114"/>
      <c r="L27" s="115"/>
      <c r="M27" s="115"/>
      <c r="N27" s="115"/>
      <c r="O27" s="115"/>
      <c r="P27" s="115"/>
      <c r="Q27" s="115"/>
      <c r="R27" s="115"/>
      <c r="S27" s="116"/>
    </row>
    <row r="37" spans="1:10" x14ac:dyDescent="0.3">
      <c r="A37" s="11"/>
      <c r="B37" s="11"/>
      <c r="C37" s="11"/>
      <c r="D37" s="11"/>
      <c r="E37" s="11"/>
      <c r="F37" s="11"/>
      <c r="G37" s="11"/>
      <c r="H37" s="11"/>
      <c r="I37" s="11"/>
      <c r="J37" s="11"/>
    </row>
    <row r="38" spans="1:10" x14ac:dyDescent="0.3">
      <c r="A38" s="11"/>
      <c r="B38" s="11"/>
      <c r="C38" s="11"/>
      <c r="D38" s="11"/>
      <c r="E38" s="11"/>
      <c r="F38" s="11"/>
      <c r="G38" s="11"/>
      <c r="H38" s="11"/>
      <c r="I38" s="11"/>
      <c r="J38" s="11"/>
    </row>
    <row r="39" spans="1:10" x14ac:dyDescent="0.3">
      <c r="A39" s="11"/>
      <c r="B39" s="11"/>
      <c r="C39" s="11"/>
      <c r="D39" s="11"/>
      <c r="E39" s="11"/>
      <c r="F39" s="11"/>
      <c r="G39" s="11"/>
      <c r="H39" s="11"/>
      <c r="I39" s="11"/>
      <c r="J39" s="11"/>
    </row>
    <row r="40" spans="1:10" x14ac:dyDescent="0.3">
      <c r="A40" s="11"/>
      <c r="B40" s="11"/>
      <c r="C40" s="11"/>
      <c r="D40" s="11"/>
      <c r="E40" s="11"/>
      <c r="F40" s="11"/>
      <c r="G40" s="11"/>
      <c r="H40" s="11"/>
      <c r="I40" s="11"/>
      <c r="J40" s="11"/>
    </row>
    <row r="41" spans="1:10" x14ac:dyDescent="0.3">
      <c r="A41" s="11"/>
      <c r="B41" s="11"/>
      <c r="C41" s="11"/>
      <c r="D41" s="11"/>
      <c r="E41" s="11"/>
      <c r="F41" s="11"/>
      <c r="G41" s="11"/>
      <c r="H41" s="11"/>
      <c r="I41" s="11"/>
      <c r="J41" s="11"/>
    </row>
    <row r="42" spans="1:10" x14ac:dyDescent="0.3">
      <c r="A42" s="11"/>
      <c r="B42" s="11"/>
      <c r="C42" s="11"/>
      <c r="D42" s="11"/>
      <c r="E42" s="11"/>
      <c r="F42" s="11"/>
      <c r="G42" s="11"/>
      <c r="H42" s="11"/>
      <c r="I42" s="11"/>
      <c r="J42" s="11"/>
    </row>
    <row r="43" spans="1:10" x14ac:dyDescent="0.3">
      <c r="A43" s="11"/>
      <c r="B43" s="11"/>
      <c r="C43" s="11"/>
      <c r="D43" s="11"/>
      <c r="E43" s="11"/>
      <c r="F43" s="11"/>
      <c r="G43" s="11"/>
      <c r="H43" s="11"/>
      <c r="I43" s="11"/>
      <c r="J43" s="11"/>
    </row>
    <row r="44" spans="1:10" x14ac:dyDescent="0.3">
      <c r="A44" s="11"/>
      <c r="B44" s="11"/>
      <c r="C44" s="11"/>
      <c r="D44" s="11"/>
      <c r="E44" s="11"/>
      <c r="F44" s="11"/>
      <c r="G44" s="11"/>
      <c r="H44" s="11"/>
      <c r="I44" s="11"/>
      <c r="J44" s="11"/>
    </row>
    <row r="45" spans="1:10" x14ac:dyDescent="0.3">
      <c r="A45" s="11"/>
      <c r="B45" s="11"/>
      <c r="C45" s="11"/>
      <c r="D45" s="11"/>
      <c r="E45" s="11"/>
      <c r="F45" s="11"/>
      <c r="G45" s="11"/>
      <c r="H45" s="11"/>
      <c r="I45" s="11"/>
      <c r="J45" s="11"/>
    </row>
  </sheetData>
  <mergeCells count="2">
    <mergeCell ref="A5:I27"/>
    <mergeCell ref="K5:S27"/>
  </mergeCells>
  <pageMargins left="0.71759259259259256"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6" tint="0.79998168889431442"/>
    <pageSetUpPr fitToPage="1"/>
  </sheetPr>
  <dimension ref="B1:G60"/>
  <sheetViews>
    <sheetView zoomScale="102" zoomScaleNormal="102" workbookViewId="0">
      <selection activeCell="B40" sqref="B40"/>
    </sheetView>
  </sheetViews>
  <sheetFormatPr defaultColWidth="9.21875" defaultRowHeight="14.4" x14ac:dyDescent="0.3"/>
  <cols>
    <col min="1" max="1" width="2.21875" style="20" customWidth="1"/>
    <col min="2" max="2" width="63.21875" style="20" customWidth="1"/>
    <col min="3" max="3" width="17" style="20" customWidth="1"/>
    <col min="4" max="4" width="22.21875" style="20" customWidth="1"/>
    <col min="5" max="5" width="18.44140625" style="20" customWidth="1"/>
    <col min="6" max="6" width="6.77734375" style="20" customWidth="1"/>
    <col min="7" max="7" width="23.77734375" style="20" bestFit="1" customWidth="1"/>
    <col min="8" max="16384" width="9.21875" style="20"/>
  </cols>
  <sheetData>
    <row r="1" spans="2:7" ht="36.6" x14ac:dyDescent="0.7">
      <c r="B1" s="64" t="s">
        <v>73</v>
      </c>
      <c r="G1" s="31"/>
    </row>
    <row r="2" spans="2:7" ht="15" thickBot="1" x14ac:dyDescent="0.35"/>
    <row r="3" spans="2:7" ht="55.95" customHeight="1" thickBot="1" x14ac:dyDescent="0.35">
      <c r="B3" s="119" t="s">
        <v>71</v>
      </c>
      <c r="C3" s="120"/>
      <c r="D3" s="120"/>
      <c r="E3" s="121"/>
      <c r="G3" s="24" t="s">
        <v>25</v>
      </c>
    </row>
    <row r="4" spans="2:7" ht="15" thickBot="1" x14ac:dyDescent="0.35"/>
    <row r="5" spans="2:7" ht="15" thickBot="1" x14ac:dyDescent="0.35">
      <c r="B5" s="122" t="s">
        <v>74</v>
      </c>
      <c r="C5" s="123"/>
      <c r="D5" s="123"/>
      <c r="E5" s="124"/>
    </row>
    <row r="6" spans="2:7" ht="31.2" customHeight="1" thickBot="1" x14ac:dyDescent="0.35">
      <c r="B6" s="125" t="s">
        <v>82</v>
      </c>
      <c r="C6" s="126"/>
      <c r="D6" s="126"/>
      <c r="E6" s="127"/>
    </row>
    <row r="7" spans="2:7" s="43" customFormat="1" ht="15" thickBot="1" x14ac:dyDescent="0.35">
      <c r="B7" s="39"/>
      <c r="C7" s="40"/>
      <c r="D7" s="41"/>
      <c r="E7" s="42"/>
      <c r="G7" s="44"/>
    </row>
    <row r="8" spans="2:7" ht="15" thickBot="1" x14ac:dyDescent="0.35">
      <c r="B8" s="122" t="s">
        <v>109</v>
      </c>
      <c r="C8" s="123"/>
      <c r="D8" s="123"/>
      <c r="E8" s="124"/>
      <c r="G8" s="27"/>
    </row>
    <row r="9" spans="2:7" s="43" customFormat="1" ht="15" thickBot="1" x14ac:dyDescent="0.35">
      <c r="B9" s="39"/>
      <c r="C9" s="41"/>
      <c r="D9" s="41"/>
      <c r="E9" s="42"/>
      <c r="G9" s="44"/>
    </row>
    <row r="10" spans="2:7" s="43" customFormat="1" ht="15" thickBot="1" x14ac:dyDescent="0.35">
      <c r="B10" s="79" t="s">
        <v>75</v>
      </c>
      <c r="C10" s="117" t="s">
        <v>36</v>
      </c>
      <c r="D10" s="118"/>
      <c r="E10" s="80" t="s">
        <v>19</v>
      </c>
      <c r="G10" s="44"/>
    </row>
    <row r="11" spans="2:7" s="43" customFormat="1" ht="48" customHeight="1" thickBot="1" x14ac:dyDescent="0.35">
      <c r="B11" s="25" t="s">
        <v>113</v>
      </c>
      <c r="C11" s="45"/>
      <c r="D11" s="38" t="str">
        <f>IF($C11="OBLIGATORISKT KRAV","INGET MERVÄRDE",IF($C11="UTVÄRDERINGSKRITERIUM","ANGE MERVÄRDE:",IF($C11="KRAVET UTGÅR","KRAVET UTGÅR","VÄLJ OBLIGATORISKT KRAV ELLER UTVÄRDERINGSKRITERIUM")))</f>
        <v>VÄLJ OBLIGATORISKT KRAV ELLER UTVÄRDERINGSKRITERIUM</v>
      </c>
      <c r="E11" s="46">
        <v>0</v>
      </c>
      <c r="G11" s="26" t="str">
        <f>IF($C11="utvärderingskriterium","Utvärderingskriterium valt",IF($C11="","Kravet ej valt","Kravet valt"))</f>
        <v>Kravet ej valt</v>
      </c>
    </row>
    <row r="12" spans="2:7" s="43" customFormat="1" ht="15" thickBot="1" x14ac:dyDescent="0.35">
      <c r="B12" s="39"/>
      <c r="C12" s="41"/>
      <c r="D12" s="41"/>
      <c r="E12" s="42"/>
      <c r="G12" s="44"/>
    </row>
    <row r="13" spans="2:7" s="43" customFormat="1" ht="15" thickBot="1" x14ac:dyDescent="0.35">
      <c r="B13" s="79" t="s">
        <v>76</v>
      </c>
      <c r="C13" s="117" t="s">
        <v>36</v>
      </c>
      <c r="D13" s="118"/>
      <c r="E13" s="80" t="s">
        <v>19</v>
      </c>
      <c r="G13" s="44"/>
    </row>
    <row r="14" spans="2:7" s="43" customFormat="1" ht="55.8" thickBot="1" x14ac:dyDescent="0.35">
      <c r="B14" s="25" t="s">
        <v>114</v>
      </c>
      <c r="C14" s="45"/>
      <c r="D14" s="38" t="str">
        <f>IF($C14="OBLIGATORISKT KRAV","INGET MERVÄRDE",IF($C14="UTVÄRDERINGSKRITERIUM","ANGE MERVÄRDE:",IF($C14="KRAVET UTGÅR","KRAVET UTGÅR","VÄLJ OBLIGATORISKT KRAV ELLER UTVÄRDERINGSKRITERIUM")))</f>
        <v>VÄLJ OBLIGATORISKT KRAV ELLER UTVÄRDERINGSKRITERIUM</v>
      </c>
      <c r="E14" s="46">
        <v>0</v>
      </c>
      <c r="G14" s="26" t="str">
        <f>IF($C14="utvärderingskriterium","Utvärderingskriterium valt",IF($C14="","Kravet ej valt","Kravet valt"))</f>
        <v>Kravet ej valt</v>
      </c>
    </row>
    <row r="15" spans="2:7" s="43" customFormat="1" ht="15" thickBot="1" x14ac:dyDescent="0.35">
      <c r="B15" s="29"/>
      <c r="C15" s="29"/>
      <c r="D15" s="29"/>
      <c r="E15" s="29"/>
      <c r="G15" s="44"/>
    </row>
    <row r="16" spans="2:7" s="43" customFormat="1" ht="15" thickBot="1" x14ac:dyDescent="0.35">
      <c r="B16" s="79" t="s">
        <v>79</v>
      </c>
      <c r="C16" s="117" t="s">
        <v>36</v>
      </c>
      <c r="D16" s="118"/>
      <c r="E16" s="80" t="s">
        <v>19</v>
      </c>
      <c r="F16" s="20"/>
      <c r="G16" s="44"/>
    </row>
    <row r="17" spans="2:7" s="43" customFormat="1" ht="55.8" thickBot="1" x14ac:dyDescent="0.35">
      <c r="B17" s="25" t="s">
        <v>85</v>
      </c>
      <c r="C17" s="45"/>
      <c r="D17" s="38" t="str">
        <f>IF($C17="OBLIGATORISKT KRAV","INGET MERVÄRDE",IF($C17="UTVÄRDERINGSKRITERIUM","ANGE MERVÄRDE:",IF($C17="KRAVET UTGÅR","KRAVET UTGÅR","VÄLJ OBLIGATORISKT KRAV ELLER UTVÄRDERINGSKRITERIUM")))</f>
        <v>VÄLJ OBLIGATORISKT KRAV ELLER UTVÄRDERINGSKRITERIUM</v>
      </c>
      <c r="E17" s="46">
        <v>0</v>
      </c>
      <c r="F17" s="20"/>
      <c r="G17" s="26" t="str">
        <f>IF($C17="utvärderingskriterium","Utvärderingskriterium valt",IF($C17="","Kravet ej valt","Kravet valt"))</f>
        <v>Kravet ej valt</v>
      </c>
    </row>
    <row r="18" spans="2:7" s="43" customFormat="1" ht="15" thickBot="1" x14ac:dyDescent="0.35">
      <c r="B18" s="29"/>
      <c r="C18" s="29"/>
      <c r="D18" s="29"/>
      <c r="E18" s="29"/>
      <c r="G18" s="27"/>
    </row>
    <row r="19" spans="2:7" s="43" customFormat="1" ht="15" thickBot="1" x14ac:dyDescent="0.35">
      <c r="B19" s="79" t="s">
        <v>110</v>
      </c>
      <c r="C19" s="117" t="s">
        <v>36</v>
      </c>
      <c r="D19" s="118"/>
      <c r="E19" s="80" t="s">
        <v>19</v>
      </c>
      <c r="G19" s="44"/>
    </row>
    <row r="20" spans="2:7" s="43" customFormat="1" ht="55.8" thickBot="1" x14ac:dyDescent="0.35">
      <c r="B20" s="25" t="s">
        <v>78</v>
      </c>
      <c r="C20" s="45"/>
      <c r="D20" s="38" t="str">
        <f>IF($C20="OBLIGATORISKT KRAV","INGET MERVÄRDE",IF($C20="UTVÄRDERINGSKRITERIUM","ANGE MERVÄRDE:",IF($C20="KRAVET UTGÅR","KRAVET UTGÅR","VÄLJ OBLIGATORISKT KRAV ELLER UTVÄRDERINGSKRITERIUM")))</f>
        <v>VÄLJ OBLIGATORISKT KRAV ELLER UTVÄRDERINGSKRITERIUM</v>
      </c>
      <c r="E20" s="46">
        <v>0</v>
      </c>
      <c r="G20" s="26" t="str">
        <f>IF($C20="utvärderingskriterium","Utvärderingskriterium valt",IF($C20="","Kravet ej valt","Kravet valt"))</f>
        <v>Kravet ej valt</v>
      </c>
    </row>
    <row r="21" spans="2:7" s="43" customFormat="1" ht="15" thickBot="1" x14ac:dyDescent="0.35">
      <c r="B21" s="29"/>
      <c r="C21" s="29"/>
      <c r="D21" s="29"/>
      <c r="E21" s="29"/>
      <c r="F21" s="29"/>
      <c r="G21" s="44"/>
    </row>
    <row r="22" spans="2:7" s="43" customFormat="1" ht="15" thickBot="1" x14ac:dyDescent="0.35">
      <c r="B22" s="79" t="s">
        <v>111</v>
      </c>
      <c r="C22" s="117" t="s">
        <v>36</v>
      </c>
      <c r="D22" s="118"/>
      <c r="E22" s="80" t="s">
        <v>19</v>
      </c>
      <c r="F22" s="29"/>
      <c r="G22" s="44"/>
    </row>
    <row r="23" spans="2:7" s="43" customFormat="1" ht="55.8" thickBot="1" x14ac:dyDescent="0.35">
      <c r="B23" s="25" t="s">
        <v>77</v>
      </c>
      <c r="C23" s="45"/>
      <c r="D23" s="38" t="str">
        <f>IF($C23="OBLIGATORISKT KRAV","INGET MERVÄRDE",IF($C23="UTVÄRDERINGSKRITERIUM","ANGE MERVÄRDE:",IF($C23="KRAVET UTGÅR","KRAVET UTGÅR","VÄLJ OBLIGATORISKT KRAV ELLER UTVÄRDERINGSKRITERIUM")))</f>
        <v>VÄLJ OBLIGATORISKT KRAV ELLER UTVÄRDERINGSKRITERIUM</v>
      </c>
      <c r="E23" s="46">
        <v>0</v>
      </c>
      <c r="F23" s="29"/>
      <c r="G23" s="26" t="str">
        <f>IF($C23="utvärderingskriterium","Utvärderingskriterium valt",IF($C23="","Kravet ej valt","Kravet valt"))</f>
        <v>Kravet ej valt</v>
      </c>
    </row>
    <row r="24" spans="2:7" s="43" customFormat="1" ht="15" thickBot="1" x14ac:dyDescent="0.35">
      <c r="B24" s="39"/>
      <c r="C24" s="40"/>
      <c r="D24" s="41"/>
      <c r="E24" s="42"/>
      <c r="F24" s="29"/>
      <c r="G24" s="27"/>
    </row>
    <row r="25" spans="2:7" s="43" customFormat="1" ht="15" thickBot="1" x14ac:dyDescent="0.35">
      <c r="B25" s="128" t="s">
        <v>83</v>
      </c>
      <c r="C25" s="129"/>
      <c r="D25" s="129"/>
      <c r="E25" s="130"/>
      <c r="F25" s="29"/>
      <c r="G25" s="27"/>
    </row>
    <row r="26" spans="2:7" s="43" customFormat="1" ht="15" thickBot="1" x14ac:dyDescent="0.35">
      <c r="B26" s="131" t="s">
        <v>84</v>
      </c>
      <c r="C26" s="132"/>
      <c r="D26" s="132"/>
      <c r="E26" s="133"/>
      <c r="F26" s="29"/>
      <c r="G26" s="27"/>
    </row>
    <row r="27" spans="2:7" s="43" customFormat="1" ht="61.5" customHeight="1" thickBot="1" x14ac:dyDescent="0.35">
      <c r="B27" s="134" t="s">
        <v>99</v>
      </c>
      <c r="C27" s="135"/>
      <c r="D27" s="135"/>
      <c r="E27" s="136"/>
      <c r="F27" s="29"/>
      <c r="G27" s="27"/>
    </row>
    <row r="28" spans="2:7" s="43" customFormat="1" ht="15" thickBot="1" x14ac:dyDescent="0.35">
      <c r="B28" s="39"/>
      <c r="C28" s="40"/>
      <c r="D28" s="41"/>
      <c r="E28" s="42"/>
      <c r="F28" s="29"/>
      <c r="G28" s="27"/>
    </row>
    <row r="29" spans="2:7" s="43" customFormat="1" ht="15" thickBot="1" x14ac:dyDescent="0.35">
      <c r="B29" s="147" t="s">
        <v>28</v>
      </c>
      <c r="C29" s="148"/>
      <c r="D29" s="148"/>
      <c r="E29" s="149"/>
      <c r="G29" s="27"/>
    </row>
    <row r="30" spans="2:7" s="43" customFormat="1" ht="15" thickBot="1" x14ac:dyDescent="0.35">
      <c r="B30" s="122" t="s">
        <v>80</v>
      </c>
      <c r="C30" s="123"/>
      <c r="D30" s="123"/>
      <c r="E30" s="124"/>
      <c r="G30" s="27"/>
    </row>
    <row r="31" spans="2:7" s="43" customFormat="1" ht="96.6" customHeight="1" thickBot="1" x14ac:dyDescent="0.35">
      <c r="B31" s="150" t="s">
        <v>115</v>
      </c>
      <c r="C31" s="151"/>
      <c r="D31" s="151"/>
      <c r="E31" s="152"/>
      <c r="G31" s="27"/>
    </row>
    <row r="32" spans="2:7" s="43" customFormat="1" ht="15" thickBot="1" x14ac:dyDescent="0.35">
      <c r="B32" s="39"/>
      <c r="C32" s="40"/>
      <c r="D32" s="41"/>
      <c r="E32" s="42"/>
      <c r="F32" s="29"/>
      <c r="G32" s="27"/>
    </row>
    <row r="33" spans="2:7" s="43" customFormat="1" ht="15" thickBot="1" x14ac:dyDescent="0.35">
      <c r="B33" s="79" t="s">
        <v>29</v>
      </c>
      <c r="C33" s="117" t="s">
        <v>36</v>
      </c>
      <c r="D33" s="118"/>
      <c r="E33" s="79" t="s">
        <v>19</v>
      </c>
      <c r="G33" s="44"/>
    </row>
    <row r="34" spans="2:7" ht="36" customHeight="1" thickBot="1" x14ac:dyDescent="0.35">
      <c r="B34" s="28" t="s">
        <v>68</v>
      </c>
      <c r="C34" s="45"/>
      <c r="D34" s="38" t="str">
        <f>IF($C34="OBLIGATORISKT KRAV","INGET MERVÄRDE",IF($C34="UTVÄRDERINGSKRITERIUM","ANGE MERVÄRDE:",IF($C34="KRAVET UTGÅR","KRAVET UTGÅR","VÄLJ OBLIGATORISKT KRAV ELLER UTVÄRDERINGSKRITERIUM")))</f>
        <v>VÄLJ OBLIGATORISKT KRAV ELLER UTVÄRDERINGSKRITERIUM</v>
      </c>
      <c r="E34" s="46">
        <v>0</v>
      </c>
      <c r="G34" s="26" t="str">
        <f>IF($C34="utvärderingskriterium","Utvärderingskriterium valt",IF($C34="","Kravet ej valt","Kravet valt"))</f>
        <v>Kravet ej valt</v>
      </c>
    </row>
    <row r="35" spans="2:7" s="43" customFormat="1" ht="15" thickBot="1" x14ac:dyDescent="0.35">
      <c r="B35" s="39"/>
      <c r="C35" s="41"/>
      <c r="D35" s="41"/>
      <c r="E35" s="42"/>
      <c r="G35" s="44"/>
    </row>
    <row r="36" spans="2:7" ht="15" thickBot="1" x14ac:dyDescent="0.35">
      <c r="B36" s="147" t="s">
        <v>28</v>
      </c>
      <c r="C36" s="148"/>
      <c r="D36" s="148"/>
      <c r="E36" s="149"/>
      <c r="G36" s="27"/>
    </row>
    <row r="37" spans="2:7" ht="15" thickBot="1" x14ac:dyDescent="0.35">
      <c r="B37" s="147" t="s">
        <v>31</v>
      </c>
      <c r="C37" s="148"/>
      <c r="D37" s="148"/>
      <c r="E37" s="149"/>
      <c r="G37" s="27"/>
    </row>
    <row r="38" spans="2:7" ht="61.2" customHeight="1" thickBot="1" x14ac:dyDescent="0.35">
      <c r="B38" s="150" t="s">
        <v>100</v>
      </c>
      <c r="C38" s="151"/>
      <c r="D38" s="151"/>
      <c r="E38" s="152"/>
      <c r="G38" s="27"/>
    </row>
    <row r="39" spans="2:7" ht="15" thickBot="1" x14ac:dyDescent="0.35">
      <c r="B39" s="29"/>
      <c r="C39" s="29"/>
      <c r="D39" s="29"/>
      <c r="E39" s="29"/>
      <c r="G39" s="27"/>
    </row>
    <row r="40" spans="2:7" ht="16.2" customHeight="1" thickBot="1" x14ac:dyDescent="0.35">
      <c r="B40" s="79" t="s">
        <v>34</v>
      </c>
      <c r="C40" s="117" t="s">
        <v>37</v>
      </c>
      <c r="D40" s="118"/>
      <c r="E40" s="79" t="s">
        <v>19</v>
      </c>
      <c r="G40" s="27"/>
    </row>
    <row r="41" spans="2:7" ht="42" thickBot="1" x14ac:dyDescent="0.35">
      <c r="B41" s="97" t="s">
        <v>112</v>
      </c>
      <c r="C41" s="45"/>
      <c r="D41" s="38" t="str">
        <f>IF($C41="UTVÄRDERINGSKRITERIUM","ANGE MERVÄRDE:",IF($C41="KRAVET UTGÅR","KRAVET UTGÅR","VÄLJ  UTVÄRDERINGSKRITERIUM ELLER LÄMNA TOMT"))</f>
        <v>VÄLJ  UTVÄRDERINGSKRITERIUM ELLER LÄMNA TOMT</v>
      </c>
      <c r="E41" s="46">
        <v>0</v>
      </c>
      <c r="G41" s="26" t="str">
        <f>IF($C41="utvärderingskriterium","Utvärderingskriterium valt",IF($C41="","Kravet ej valt","Kravet valt"))</f>
        <v>Kravet ej valt</v>
      </c>
    </row>
    <row r="42" spans="2:7" ht="42" thickBot="1" x14ac:dyDescent="0.35">
      <c r="B42" s="98" t="s">
        <v>116</v>
      </c>
      <c r="C42" s="45"/>
      <c r="D42" s="38" t="str">
        <f t="shared" ref="D42:D46" si="0">IF($C42="UTVÄRDERINGSKRITERIUM","ANGE MERVÄRDE:",IF($C42="KRAVET UTGÅR","KRAVET UTGÅR","VÄLJ  UTVÄRDERINGSKRITERIUM ELLER LÄMNA TOMT"))</f>
        <v>VÄLJ  UTVÄRDERINGSKRITERIUM ELLER LÄMNA TOMT</v>
      </c>
      <c r="E42" s="46">
        <v>0</v>
      </c>
      <c r="G42" s="26" t="str">
        <f>IF($C42="utvärderingskriterium","Utvärderingskriterium valt",IF($C42="","Kravet ej valt","Kravet valt"))</f>
        <v>Kravet ej valt</v>
      </c>
    </row>
    <row r="43" spans="2:7" ht="42" thickBot="1" x14ac:dyDescent="0.35">
      <c r="B43" s="47"/>
      <c r="C43" s="45"/>
      <c r="D43" s="38" t="str">
        <f t="shared" si="0"/>
        <v>VÄLJ  UTVÄRDERINGSKRITERIUM ELLER LÄMNA TOMT</v>
      </c>
      <c r="E43" s="46">
        <v>0</v>
      </c>
      <c r="G43" s="26" t="str">
        <f t="shared" ref="G43:G46" si="1">IF($C43="utvärderingskriterium","Utvärderingskriterium valt",IF($C43="","Kravet ej valt","Kravet valt"))</f>
        <v>Kravet ej valt</v>
      </c>
    </row>
    <row r="44" spans="2:7" ht="42" thickBot="1" x14ac:dyDescent="0.35">
      <c r="B44" s="47"/>
      <c r="C44" s="45"/>
      <c r="D44" s="38" t="str">
        <f t="shared" si="0"/>
        <v>VÄLJ  UTVÄRDERINGSKRITERIUM ELLER LÄMNA TOMT</v>
      </c>
      <c r="E44" s="46">
        <v>0</v>
      </c>
      <c r="G44" s="26" t="str">
        <f t="shared" si="1"/>
        <v>Kravet ej valt</v>
      </c>
    </row>
    <row r="45" spans="2:7" ht="42" thickBot="1" x14ac:dyDescent="0.35">
      <c r="B45" s="47"/>
      <c r="C45" s="45"/>
      <c r="D45" s="38" t="str">
        <f t="shared" si="0"/>
        <v>VÄLJ  UTVÄRDERINGSKRITERIUM ELLER LÄMNA TOMT</v>
      </c>
      <c r="E45" s="46">
        <v>0</v>
      </c>
      <c r="G45" s="26" t="str">
        <f t="shared" si="1"/>
        <v>Kravet ej valt</v>
      </c>
    </row>
    <row r="46" spans="2:7" ht="42" thickBot="1" x14ac:dyDescent="0.35">
      <c r="B46" s="47"/>
      <c r="C46" s="45"/>
      <c r="D46" s="38" t="str">
        <f t="shared" si="0"/>
        <v>VÄLJ  UTVÄRDERINGSKRITERIUM ELLER LÄMNA TOMT</v>
      </c>
      <c r="E46" s="46">
        <v>0</v>
      </c>
      <c r="G46" s="26" t="str">
        <f t="shared" si="1"/>
        <v>Kravet ej valt</v>
      </c>
    </row>
    <row r="47" spans="2:7" ht="15" thickBot="1" x14ac:dyDescent="0.35">
      <c r="G47" s="30"/>
    </row>
    <row r="48" spans="2:7" ht="15" thickBot="1" x14ac:dyDescent="0.35">
      <c r="B48" s="117" t="s">
        <v>0</v>
      </c>
      <c r="C48" s="137"/>
      <c r="D48" s="137"/>
      <c r="E48" s="118"/>
    </row>
    <row r="49" spans="2:7" ht="15" thickBot="1" x14ac:dyDescent="0.35">
      <c r="B49" s="117" t="s">
        <v>32</v>
      </c>
      <c r="C49" s="137"/>
      <c r="D49" s="137"/>
      <c r="E49" s="118"/>
      <c r="G49" s="27"/>
    </row>
    <row r="50" spans="2:7" ht="14.7" customHeight="1" x14ac:dyDescent="0.3">
      <c r="B50" s="138" t="s">
        <v>101</v>
      </c>
      <c r="C50" s="139"/>
      <c r="D50" s="139"/>
      <c r="E50" s="140"/>
    </row>
    <row r="51" spans="2:7" x14ac:dyDescent="0.3">
      <c r="B51" s="141"/>
      <c r="C51" s="142"/>
      <c r="D51" s="142"/>
      <c r="E51" s="143"/>
    </row>
    <row r="52" spans="2:7" x14ac:dyDescent="0.3">
      <c r="B52" s="141"/>
      <c r="C52" s="142"/>
      <c r="D52" s="142"/>
      <c r="E52" s="143"/>
    </row>
    <row r="53" spans="2:7" ht="27.6" customHeight="1" thickBot="1" x14ac:dyDescent="0.35">
      <c r="B53" s="144"/>
      <c r="C53" s="145"/>
      <c r="D53" s="145"/>
      <c r="E53" s="146"/>
    </row>
    <row r="54" spans="2:7" ht="15" thickBot="1" x14ac:dyDescent="0.35"/>
    <row r="55" spans="2:7" ht="15" thickBot="1" x14ac:dyDescent="0.35">
      <c r="B55" s="117" t="s">
        <v>22</v>
      </c>
      <c r="C55" s="137"/>
      <c r="D55" s="137"/>
      <c r="E55" s="118"/>
    </row>
    <row r="56" spans="2:7" ht="15" thickBot="1" x14ac:dyDescent="0.35">
      <c r="B56" s="117" t="s">
        <v>30</v>
      </c>
      <c r="C56" s="137"/>
      <c r="D56" s="137"/>
      <c r="E56" s="118"/>
    </row>
    <row r="57" spans="2:7" ht="14.7" customHeight="1" x14ac:dyDescent="0.3">
      <c r="B57" s="138" t="s">
        <v>102</v>
      </c>
      <c r="C57" s="139"/>
      <c r="D57" s="139"/>
      <c r="E57" s="140"/>
    </row>
    <row r="58" spans="2:7" x14ac:dyDescent="0.3">
      <c r="B58" s="141"/>
      <c r="C58" s="142"/>
      <c r="D58" s="142"/>
      <c r="E58" s="143"/>
    </row>
    <row r="59" spans="2:7" x14ac:dyDescent="0.3">
      <c r="B59" s="141"/>
      <c r="C59" s="142"/>
      <c r="D59" s="142"/>
      <c r="E59" s="143"/>
    </row>
    <row r="60" spans="2:7" ht="24" customHeight="1" thickBot="1" x14ac:dyDescent="0.35">
      <c r="B60" s="144"/>
      <c r="C60" s="145"/>
      <c r="D60" s="145"/>
      <c r="E60" s="146"/>
    </row>
  </sheetData>
  <mergeCells count="26">
    <mergeCell ref="B36:E36"/>
    <mergeCell ref="C40:D40"/>
    <mergeCell ref="B37:E37"/>
    <mergeCell ref="B38:E38"/>
    <mergeCell ref="B29:E29"/>
    <mergeCell ref="B30:E30"/>
    <mergeCell ref="B31:E31"/>
    <mergeCell ref="B55:E55"/>
    <mergeCell ref="B57:E60"/>
    <mergeCell ref="B56:E56"/>
    <mergeCell ref="B48:E48"/>
    <mergeCell ref="B50:E53"/>
    <mergeCell ref="B49:E49"/>
    <mergeCell ref="C19:D19"/>
    <mergeCell ref="C22:D22"/>
    <mergeCell ref="C33:D33"/>
    <mergeCell ref="C16:D16"/>
    <mergeCell ref="B3:E3"/>
    <mergeCell ref="B8:E8"/>
    <mergeCell ref="B6:E6"/>
    <mergeCell ref="B5:E5"/>
    <mergeCell ref="C10:D10"/>
    <mergeCell ref="C13:D13"/>
    <mergeCell ref="B25:E25"/>
    <mergeCell ref="B26:E26"/>
    <mergeCell ref="B27:E27"/>
  </mergeCells>
  <conditionalFormatting sqref="A3:B3 B55 B61:E1048576 B50:E54 A5:B6 A1:XFD2 A4:XFD4 F3:XFD3 A7:XFD7 F8:XFD8 H40:XFD41 B47:E48 H46:XFD46 F5:XFD6 A35:XFD35 H34:XFD34 F13:XFD13 B14:E15 G21:XFD22 F15:XFD15 F14 H14:XFD14 F20 H20:XFD20 A13:A15 G18:XFD18 H16:XFD17 F19:XFD19 B39:E39 A36:A41 F36:XFD39 A46:A1048576 F47:XFD1048576 A19:A23 H23:XFD23 B28:E32 F25:XFD33 A25:A34">
    <cfRule type="cellIs" dxfId="369" priority="967" operator="equal">
      <formula>"KRAVET UTGÅR"</formula>
    </cfRule>
    <cfRule type="cellIs" dxfId="368" priority="968" operator="equal">
      <formula>"INGET MERVÄRDE"</formula>
    </cfRule>
    <cfRule type="cellIs" dxfId="367" priority="970" operator="equal">
      <formula>"BÖR"</formula>
    </cfRule>
    <cfRule type="cellIs" dxfId="366" priority="971" operator="equal">
      <formula>"SKA"</formula>
    </cfRule>
  </conditionalFormatting>
  <conditionalFormatting sqref="A3:B3 B55 A5:B6 A1:XFD2 A4:XFD4 F3:XFD3 A7:XFD7 F8:XFD8 B57:G1048576 H40:XFD41 B47:E48 F5:XFD6 A35:XFD35 H34:XFD34 F13:XFD13 B14:E15 G21:XFD22 F15:XFD15 F14 H14:XFD14 F20 H20:XFD20 A13:A15 G18:XFD18 H16:XFD17 F19:XFD19 B39:E39 A36:A41 F36:XFD39 A46:A1048576 F47:G56 H46:XFD1048576 A19:A23 H23:XFD23 B50:E54 B28:E32 F25:XFD33 A25:A34">
    <cfRule type="cellIs" dxfId="365" priority="915" operator="equal">
      <formula>"ANGE MERVÄRDE:"</formula>
    </cfRule>
  </conditionalFormatting>
  <conditionalFormatting sqref="G7 F6 G10 G12:G13 G21:G22 G18:G19 G35:G39 G15 G25:G33">
    <cfRule type="cellIs" dxfId="364" priority="913" operator="equal">
      <formula>"Kravet valt"</formula>
    </cfRule>
    <cfRule type="cellIs" dxfId="363" priority="914" operator="equal">
      <formula>"Kravet ej valt"</formula>
    </cfRule>
  </conditionalFormatting>
  <conditionalFormatting sqref="A8">
    <cfRule type="cellIs" dxfId="362" priority="879" operator="equal">
      <formula>"KRAVET UTGÅR"</formula>
    </cfRule>
    <cfRule type="cellIs" dxfId="361" priority="880" operator="equal">
      <formula>"INGET MERVÄRDE"</formula>
    </cfRule>
    <cfRule type="cellIs" dxfId="360" priority="881" operator="equal">
      <formula>"BÖR"</formula>
    </cfRule>
    <cfRule type="cellIs" dxfId="359" priority="882" operator="equal">
      <formula>"SKA"</formula>
    </cfRule>
  </conditionalFormatting>
  <conditionalFormatting sqref="A8">
    <cfRule type="cellIs" dxfId="358" priority="878" operator="equal">
      <formula>"ANGE MERVÄRDE:"</formula>
    </cfRule>
  </conditionalFormatting>
  <conditionalFormatting sqref="G8">
    <cfRule type="cellIs" dxfId="357" priority="876" operator="equal">
      <formula>"Kravet valt"</formula>
    </cfRule>
    <cfRule type="cellIs" dxfId="356" priority="877" operator="equal">
      <formula>"Kravet ej valt"</formula>
    </cfRule>
  </conditionalFormatting>
  <conditionalFormatting sqref="B38">
    <cfRule type="cellIs" dxfId="355" priority="808" operator="equal">
      <formula>"KRAVET UTGÅR"</formula>
    </cfRule>
    <cfRule type="cellIs" dxfId="354" priority="809" operator="equal">
      <formula>"INGET MERVÄRDE"</formula>
    </cfRule>
    <cfRule type="cellIs" dxfId="353" priority="810" operator="equal">
      <formula>"BÖR"</formula>
    </cfRule>
    <cfRule type="cellIs" dxfId="352" priority="811" operator="equal">
      <formula>"SKA"</formula>
    </cfRule>
  </conditionalFormatting>
  <conditionalFormatting sqref="B38">
    <cfRule type="cellIs" dxfId="351" priority="807" operator="equal">
      <formula>"ANGE MERVÄRDE:"</formula>
    </cfRule>
  </conditionalFormatting>
  <conditionalFormatting sqref="B36">
    <cfRule type="cellIs" dxfId="350" priority="803" operator="equal">
      <formula>"KRAVET UTGÅR"</formula>
    </cfRule>
    <cfRule type="cellIs" dxfId="349" priority="804" operator="equal">
      <formula>"INGET MERVÄRDE"</formula>
    </cfRule>
    <cfRule type="cellIs" dxfId="348" priority="805" operator="equal">
      <formula>"BÖR"</formula>
    </cfRule>
    <cfRule type="cellIs" dxfId="347" priority="806" operator="equal">
      <formula>"SKA"</formula>
    </cfRule>
  </conditionalFormatting>
  <conditionalFormatting sqref="B36">
    <cfRule type="cellIs" dxfId="346" priority="802" operator="equal">
      <formula>"ANGE MERVÄRDE:"</formula>
    </cfRule>
  </conditionalFormatting>
  <conditionalFormatting sqref="G49">
    <cfRule type="cellIs" dxfId="345" priority="795" operator="equal">
      <formula>"Kravet valt"</formula>
    </cfRule>
    <cfRule type="cellIs" dxfId="344" priority="796" operator="equal">
      <formula>"Kravet ej valt"</formula>
    </cfRule>
  </conditionalFormatting>
  <conditionalFormatting sqref="B8">
    <cfRule type="cellIs" dxfId="343" priority="756" operator="equal">
      <formula>"KRAVET UTGÅR"</formula>
    </cfRule>
    <cfRule type="cellIs" dxfId="342" priority="757" operator="equal">
      <formula>"INGET MERVÄRDE"</formula>
    </cfRule>
    <cfRule type="cellIs" dxfId="341" priority="758" operator="equal">
      <formula>"BÖR"</formula>
    </cfRule>
    <cfRule type="cellIs" dxfId="340" priority="759" operator="equal">
      <formula>"SKA"</formula>
    </cfRule>
  </conditionalFormatting>
  <conditionalFormatting sqref="B8">
    <cfRule type="cellIs" dxfId="339" priority="755" operator="equal">
      <formula>"ANGE MERVÄRDE:"</formula>
    </cfRule>
  </conditionalFormatting>
  <conditionalFormatting sqref="B49:E49">
    <cfRule type="cellIs" dxfId="338" priority="716" operator="equal">
      <formula>"KRAVET UTGÅR"</formula>
    </cfRule>
    <cfRule type="cellIs" dxfId="337" priority="717" operator="equal">
      <formula>"INGET MERVÄRDE"</formula>
    </cfRule>
    <cfRule type="cellIs" dxfId="336" priority="718" operator="equal">
      <formula>"BÖR"</formula>
    </cfRule>
    <cfRule type="cellIs" dxfId="335" priority="719" operator="equal">
      <formula>"SKA"</formula>
    </cfRule>
  </conditionalFormatting>
  <conditionalFormatting sqref="B49:E49">
    <cfRule type="cellIs" dxfId="334" priority="715" operator="equal">
      <formula>"ANGE MERVÄRDE:"</formula>
    </cfRule>
  </conditionalFormatting>
  <conditionalFormatting sqref="B56:E56">
    <cfRule type="cellIs" dxfId="333" priority="696" operator="equal">
      <formula>"KRAVET UTGÅR"</formula>
    </cfRule>
    <cfRule type="cellIs" dxfId="332" priority="697" operator="equal">
      <formula>"INGET MERVÄRDE"</formula>
    </cfRule>
    <cfRule type="cellIs" dxfId="331" priority="698" operator="equal">
      <formula>"BÖR"</formula>
    </cfRule>
    <cfRule type="cellIs" dxfId="330" priority="699" operator="equal">
      <formula>"SKA"</formula>
    </cfRule>
  </conditionalFormatting>
  <conditionalFormatting sqref="B56:E56">
    <cfRule type="cellIs" dxfId="329" priority="695" operator="equal">
      <formula>"ANGE MERVÄRDE:"</formula>
    </cfRule>
  </conditionalFormatting>
  <conditionalFormatting sqref="E40:G40 B40:B41 B46 E46:F46 E41:F41">
    <cfRule type="cellIs" dxfId="328" priority="691" operator="equal">
      <formula>"KRAVET UTGÅR"</formula>
    </cfRule>
    <cfRule type="cellIs" dxfId="327" priority="692" operator="equal">
      <formula>"INGET MERVÄRDE"</formula>
    </cfRule>
    <cfRule type="cellIs" dxfId="326" priority="693" operator="equal">
      <formula>"BÖR"</formula>
    </cfRule>
    <cfRule type="cellIs" dxfId="325" priority="694" operator="equal">
      <formula>"SKA"</formula>
    </cfRule>
  </conditionalFormatting>
  <conditionalFormatting sqref="E40:G40 B40:B41 B46 E46:F46 E41:F41">
    <cfRule type="cellIs" dxfId="324" priority="690" operator="equal">
      <formula>"ANGE MERVÄRDE:"</formula>
    </cfRule>
  </conditionalFormatting>
  <conditionalFormatting sqref="G40">
    <cfRule type="cellIs" dxfId="323" priority="688" operator="equal">
      <formula>"Kravet valt"</formula>
    </cfRule>
    <cfRule type="cellIs" dxfId="322" priority="689" operator="equal">
      <formula>"Kravet ej valt"</formula>
    </cfRule>
  </conditionalFormatting>
  <conditionalFormatting sqref="D41:D46">
    <cfRule type="cellIs" dxfId="321" priority="674" operator="equal">
      <formula>"KRAVET UTGÅR"</formula>
    </cfRule>
    <cfRule type="cellIs" dxfId="320" priority="675" operator="equal">
      <formula>"INGET MERVÄRDE"</formula>
    </cfRule>
    <cfRule type="cellIs" dxfId="319" priority="676" operator="equal">
      <formula>"BÖR"</formula>
    </cfRule>
    <cfRule type="cellIs" dxfId="318" priority="677" operator="equal">
      <formula>"SKA"</formula>
    </cfRule>
  </conditionalFormatting>
  <conditionalFormatting sqref="D41:D46">
    <cfRule type="cellIs" dxfId="317" priority="673" operator="equal">
      <formula>"ANGE MERVÄRDE:"</formula>
    </cfRule>
  </conditionalFormatting>
  <conditionalFormatting sqref="C41 C46">
    <cfRule type="cellIs" dxfId="316" priority="659" operator="equal">
      <formula>"KRAVET UTGÅR"</formula>
    </cfRule>
    <cfRule type="cellIs" dxfId="315" priority="660" operator="equal">
      <formula>"INGET MERVÄRDE"</formula>
    </cfRule>
    <cfRule type="cellIs" dxfId="314" priority="661" operator="equal">
      <formula>"BÖR"</formula>
    </cfRule>
    <cfRule type="cellIs" dxfId="313" priority="662" operator="equal">
      <formula>"SKA"</formula>
    </cfRule>
  </conditionalFormatting>
  <conditionalFormatting sqref="C41 C46">
    <cfRule type="cellIs" dxfId="312" priority="658" operator="equal">
      <formula>"ANGE MERVÄRDE:"</formula>
    </cfRule>
  </conditionalFormatting>
  <conditionalFormatting sqref="H45:XFD45 A45">
    <cfRule type="cellIs" dxfId="311" priority="654" operator="equal">
      <formula>"KRAVET UTGÅR"</formula>
    </cfRule>
    <cfRule type="cellIs" dxfId="310" priority="655" operator="equal">
      <formula>"INGET MERVÄRDE"</formula>
    </cfRule>
    <cfRule type="cellIs" dxfId="309" priority="656" operator="equal">
      <formula>"BÖR"</formula>
    </cfRule>
    <cfRule type="cellIs" dxfId="308" priority="657" operator="equal">
      <formula>"SKA"</formula>
    </cfRule>
  </conditionalFormatting>
  <conditionalFormatting sqref="H45:XFD45 A45">
    <cfRule type="cellIs" dxfId="307" priority="653" operator="equal">
      <formula>"ANGE MERVÄRDE:"</formula>
    </cfRule>
  </conditionalFormatting>
  <conditionalFormatting sqref="B45 E45:F45">
    <cfRule type="cellIs" dxfId="306" priority="649" operator="equal">
      <formula>"KRAVET UTGÅR"</formula>
    </cfRule>
    <cfRule type="cellIs" dxfId="305" priority="650" operator="equal">
      <formula>"INGET MERVÄRDE"</formula>
    </cfRule>
    <cfRule type="cellIs" dxfId="304" priority="651" operator="equal">
      <formula>"BÖR"</formula>
    </cfRule>
    <cfRule type="cellIs" dxfId="303" priority="652" operator="equal">
      <formula>"SKA"</formula>
    </cfRule>
  </conditionalFormatting>
  <conditionalFormatting sqref="B45 E45:F45">
    <cfRule type="cellIs" dxfId="302" priority="648" operator="equal">
      <formula>"ANGE MERVÄRDE:"</formula>
    </cfRule>
  </conditionalFormatting>
  <conditionalFormatting sqref="C45">
    <cfRule type="cellIs" dxfId="301" priority="637" operator="equal">
      <formula>"KRAVET UTGÅR"</formula>
    </cfRule>
    <cfRule type="cellIs" dxfId="300" priority="638" operator="equal">
      <formula>"INGET MERVÄRDE"</formula>
    </cfRule>
    <cfRule type="cellIs" dxfId="299" priority="639" operator="equal">
      <formula>"BÖR"</formula>
    </cfRule>
    <cfRule type="cellIs" dxfId="298" priority="640" operator="equal">
      <formula>"SKA"</formula>
    </cfRule>
  </conditionalFormatting>
  <conditionalFormatting sqref="C45">
    <cfRule type="cellIs" dxfId="297" priority="636" operator="equal">
      <formula>"ANGE MERVÄRDE:"</formula>
    </cfRule>
  </conditionalFormatting>
  <conditionalFormatting sqref="H44:XFD44 A44">
    <cfRule type="cellIs" dxfId="296" priority="632" operator="equal">
      <formula>"KRAVET UTGÅR"</formula>
    </cfRule>
    <cfRule type="cellIs" dxfId="295" priority="633" operator="equal">
      <formula>"INGET MERVÄRDE"</formula>
    </cfRule>
    <cfRule type="cellIs" dxfId="294" priority="634" operator="equal">
      <formula>"BÖR"</formula>
    </cfRule>
    <cfRule type="cellIs" dxfId="293" priority="635" operator="equal">
      <formula>"SKA"</formula>
    </cfRule>
  </conditionalFormatting>
  <conditionalFormatting sqref="H44:XFD44 A44">
    <cfRule type="cellIs" dxfId="292" priority="631" operator="equal">
      <formula>"ANGE MERVÄRDE:"</formula>
    </cfRule>
  </conditionalFormatting>
  <conditionalFormatting sqref="B44 E44:F44">
    <cfRule type="cellIs" dxfId="291" priority="627" operator="equal">
      <formula>"KRAVET UTGÅR"</formula>
    </cfRule>
    <cfRule type="cellIs" dxfId="290" priority="628" operator="equal">
      <formula>"INGET MERVÄRDE"</formula>
    </cfRule>
    <cfRule type="cellIs" dxfId="289" priority="629" operator="equal">
      <formula>"BÖR"</formula>
    </cfRule>
    <cfRule type="cellIs" dxfId="288" priority="630" operator="equal">
      <formula>"SKA"</formula>
    </cfRule>
  </conditionalFormatting>
  <conditionalFormatting sqref="B44 E44:F44">
    <cfRule type="cellIs" dxfId="287" priority="626" operator="equal">
      <formula>"ANGE MERVÄRDE:"</formula>
    </cfRule>
  </conditionalFormatting>
  <conditionalFormatting sqref="C44">
    <cfRule type="cellIs" dxfId="286" priority="615" operator="equal">
      <formula>"KRAVET UTGÅR"</formula>
    </cfRule>
    <cfRule type="cellIs" dxfId="285" priority="616" operator="equal">
      <formula>"INGET MERVÄRDE"</formula>
    </cfRule>
    <cfRule type="cellIs" dxfId="284" priority="617" operator="equal">
      <formula>"BÖR"</formula>
    </cfRule>
    <cfRule type="cellIs" dxfId="283" priority="618" operator="equal">
      <formula>"SKA"</formula>
    </cfRule>
  </conditionalFormatting>
  <conditionalFormatting sqref="C44">
    <cfRule type="cellIs" dxfId="282" priority="614" operator="equal">
      <formula>"ANGE MERVÄRDE:"</formula>
    </cfRule>
  </conditionalFormatting>
  <conditionalFormatting sqref="H43:XFD43 A43">
    <cfRule type="cellIs" dxfId="281" priority="610" operator="equal">
      <formula>"KRAVET UTGÅR"</formula>
    </cfRule>
    <cfRule type="cellIs" dxfId="280" priority="611" operator="equal">
      <formula>"INGET MERVÄRDE"</formula>
    </cfRule>
    <cfRule type="cellIs" dxfId="279" priority="612" operator="equal">
      <formula>"BÖR"</formula>
    </cfRule>
    <cfRule type="cellIs" dxfId="278" priority="613" operator="equal">
      <formula>"SKA"</formula>
    </cfRule>
  </conditionalFormatting>
  <conditionalFormatting sqref="H43:XFD43 A43">
    <cfRule type="cellIs" dxfId="277" priority="609" operator="equal">
      <formula>"ANGE MERVÄRDE:"</formula>
    </cfRule>
  </conditionalFormatting>
  <conditionalFormatting sqref="B43 E43:F43">
    <cfRule type="cellIs" dxfId="276" priority="605" operator="equal">
      <formula>"KRAVET UTGÅR"</formula>
    </cfRule>
    <cfRule type="cellIs" dxfId="275" priority="606" operator="equal">
      <formula>"INGET MERVÄRDE"</formula>
    </cfRule>
    <cfRule type="cellIs" dxfId="274" priority="607" operator="equal">
      <formula>"BÖR"</formula>
    </cfRule>
    <cfRule type="cellIs" dxfId="273" priority="608" operator="equal">
      <formula>"SKA"</formula>
    </cfRule>
  </conditionalFormatting>
  <conditionalFormatting sqref="B43 E43:F43">
    <cfRule type="cellIs" dxfId="272" priority="604" operator="equal">
      <formula>"ANGE MERVÄRDE:"</formula>
    </cfRule>
  </conditionalFormatting>
  <conditionalFormatting sqref="C43">
    <cfRule type="cellIs" dxfId="271" priority="593" operator="equal">
      <formula>"KRAVET UTGÅR"</formula>
    </cfRule>
    <cfRule type="cellIs" dxfId="270" priority="594" operator="equal">
      <formula>"INGET MERVÄRDE"</formula>
    </cfRule>
    <cfRule type="cellIs" dxfId="269" priority="595" operator="equal">
      <formula>"BÖR"</formula>
    </cfRule>
    <cfRule type="cellIs" dxfId="268" priority="596" operator="equal">
      <formula>"SKA"</formula>
    </cfRule>
  </conditionalFormatting>
  <conditionalFormatting sqref="C43">
    <cfRule type="cellIs" dxfId="267" priority="592" operator="equal">
      <formula>"ANGE MERVÄRDE:"</formula>
    </cfRule>
  </conditionalFormatting>
  <conditionalFormatting sqref="H42:XFD42 A42">
    <cfRule type="cellIs" dxfId="266" priority="588" operator="equal">
      <formula>"KRAVET UTGÅR"</formula>
    </cfRule>
    <cfRule type="cellIs" dxfId="265" priority="589" operator="equal">
      <formula>"INGET MERVÄRDE"</formula>
    </cfRule>
    <cfRule type="cellIs" dxfId="264" priority="590" operator="equal">
      <formula>"BÖR"</formula>
    </cfRule>
    <cfRule type="cellIs" dxfId="263" priority="591" operator="equal">
      <formula>"SKA"</formula>
    </cfRule>
  </conditionalFormatting>
  <conditionalFormatting sqref="H42:XFD42 A42">
    <cfRule type="cellIs" dxfId="262" priority="587" operator="equal">
      <formula>"ANGE MERVÄRDE:"</formula>
    </cfRule>
  </conditionalFormatting>
  <conditionalFormatting sqref="B42 E42:F42">
    <cfRule type="cellIs" dxfId="261" priority="583" operator="equal">
      <formula>"KRAVET UTGÅR"</formula>
    </cfRule>
    <cfRule type="cellIs" dxfId="260" priority="584" operator="equal">
      <formula>"INGET MERVÄRDE"</formula>
    </cfRule>
    <cfRule type="cellIs" dxfId="259" priority="585" operator="equal">
      <formula>"BÖR"</formula>
    </cfRule>
    <cfRule type="cellIs" dxfId="258" priority="586" operator="equal">
      <formula>"SKA"</formula>
    </cfRule>
  </conditionalFormatting>
  <conditionalFormatting sqref="B42 E42:F42">
    <cfRule type="cellIs" dxfId="257" priority="582" operator="equal">
      <formula>"ANGE MERVÄRDE:"</formula>
    </cfRule>
  </conditionalFormatting>
  <conditionalFormatting sqref="C42">
    <cfRule type="cellIs" dxfId="256" priority="571" operator="equal">
      <formula>"KRAVET UTGÅR"</formula>
    </cfRule>
    <cfRule type="cellIs" dxfId="255" priority="572" operator="equal">
      <formula>"INGET MERVÄRDE"</formula>
    </cfRule>
    <cfRule type="cellIs" dxfId="254" priority="573" operator="equal">
      <formula>"BÖR"</formula>
    </cfRule>
    <cfRule type="cellIs" dxfId="253" priority="574" operator="equal">
      <formula>"SKA"</formula>
    </cfRule>
  </conditionalFormatting>
  <conditionalFormatting sqref="C42">
    <cfRule type="cellIs" dxfId="252" priority="570" operator="equal">
      <formula>"ANGE MERVÄRDE:"</formula>
    </cfRule>
  </conditionalFormatting>
  <conditionalFormatting sqref="C40">
    <cfRule type="cellIs" dxfId="251" priority="450" operator="equal">
      <formula>"ANGE MERVÄRDE:"</formula>
    </cfRule>
  </conditionalFormatting>
  <conditionalFormatting sqref="C40">
    <cfRule type="cellIs" dxfId="250" priority="451" operator="equal">
      <formula>"KRAVET UTGÅR"</formula>
    </cfRule>
    <cfRule type="cellIs" dxfId="249" priority="452" operator="equal">
      <formula>"INGET MERVÄRDE"</formula>
    </cfRule>
    <cfRule type="cellIs" dxfId="248" priority="453" operator="equal">
      <formula>"BÖR"</formula>
    </cfRule>
    <cfRule type="cellIs" dxfId="247" priority="454" operator="equal">
      <formula>"SKA"</formula>
    </cfRule>
  </conditionalFormatting>
  <conditionalFormatting sqref="G18 G25:G32">
    <cfRule type="cellIs" dxfId="246" priority="424" operator="equal">
      <formula>"Utvärderingskriterium valt"</formula>
    </cfRule>
  </conditionalFormatting>
  <conditionalFormatting sqref="G41">
    <cfRule type="cellIs" dxfId="245" priority="398" operator="equal">
      <formula>"KRAVET UTGÅR"</formula>
    </cfRule>
    <cfRule type="cellIs" dxfId="244" priority="399" operator="equal">
      <formula>"INGET MERVÄRDE"</formula>
    </cfRule>
    <cfRule type="cellIs" dxfId="243" priority="400" operator="equal">
      <formula>"BÖR"</formula>
    </cfRule>
    <cfRule type="cellIs" dxfId="242" priority="401" operator="equal">
      <formula>"SKA"</formula>
    </cfRule>
  </conditionalFormatting>
  <conditionalFormatting sqref="G41">
    <cfRule type="cellIs" dxfId="241" priority="397" operator="equal">
      <formula>"ANGE MERVÄRDE:"</formula>
    </cfRule>
  </conditionalFormatting>
  <conditionalFormatting sqref="G41">
    <cfRule type="cellIs" dxfId="240" priority="395" operator="equal">
      <formula>"Kravet valt"</formula>
    </cfRule>
    <cfRule type="cellIs" dxfId="239" priority="396" operator="equal">
      <formula>"Kravet ej valt"</formula>
    </cfRule>
  </conditionalFormatting>
  <conditionalFormatting sqref="G41">
    <cfRule type="cellIs" dxfId="238" priority="394" operator="equal">
      <formula>"Utvärderingskriterium valt"</formula>
    </cfRule>
  </conditionalFormatting>
  <conditionalFormatting sqref="G42">
    <cfRule type="cellIs" dxfId="237" priority="390" operator="equal">
      <formula>"KRAVET UTGÅR"</formula>
    </cfRule>
    <cfRule type="cellIs" dxfId="236" priority="391" operator="equal">
      <formula>"INGET MERVÄRDE"</formula>
    </cfRule>
    <cfRule type="cellIs" dxfId="235" priority="392" operator="equal">
      <formula>"BÖR"</formula>
    </cfRule>
    <cfRule type="cellIs" dxfId="234" priority="393" operator="equal">
      <formula>"SKA"</formula>
    </cfRule>
  </conditionalFormatting>
  <conditionalFormatting sqref="G42">
    <cfRule type="cellIs" dxfId="233" priority="389" operator="equal">
      <formula>"ANGE MERVÄRDE:"</formula>
    </cfRule>
  </conditionalFormatting>
  <conditionalFormatting sqref="G42">
    <cfRule type="cellIs" dxfId="232" priority="387" operator="equal">
      <formula>"Kravet valt"</formula>
    </cfRule>
    <cfRule type="cellIs" dxfId="231" priority="388" operator="equal">
      <formula>"Kravet ej valt"</formula>
    </cfRule>
  </conditionalFormatting>
  <conditionalFormatting sqref="G42">
    <cfRule type="cellIs" dxfId="230" priority="386" operator="equal">
      <formula>"Utvärderingskriterium valt"</formula>
    </cfRule>
  </conditionalFormatting>
  <conditionalFormatting sqref="G43:G46">
    <cfRule type="cellIs" dxfId="229" priority="382" operator="equal">
      <formula>"KRAVET UTGÅR"</formula>
    </cfRule>
    <cfRule type="cellIs" dxfId="228" priority="383" operator="equal">
      <formula>"INGET MERVÄRDE"</formula>
    </cfRule>
    <cfRule type="cellIs" dxfId="227" priority="384" operator="equal">
      <formula>"BÖR"</formula>
    </cfRule>
    <cfRule type="cellIs" dxfId="226" priority="385" operator="equal">
      <formula>"SKA"</formula>
    </cfRule>
  </conditionalFormatting>
  <conditionalFormatting sqref="G43:G46">
    <cfRule type="cellIs" dxfId="225" priority="381" operator="equal">
      <formula>"ANGE MERVÄRDE:"</formula>
    </cfRule>
  </conditionalFormatting>
  <conditionalFormatting sqref="G43:G46">
    <cfRule type="cellIs" dxfId="224" priority="379" operator="equal">
      <formula>"Kravet valt"</formula>
    </cfRule>
    <cfRule type="cellIs" dxfId="223" priority="380" operator="equal">
      <formula>"Kravet ej valt"</formula>
    </cfRule>
  </conditionalFormatting>
  <conditionalFormatting sqref="G43:G46">
    <cfRule type="cellIs" dxfId="222" priority="378" operator="equal">
      <formula>"Utvärderingskriterium valt"</formula>
    </cfRule>
  </conditionalFormatting>
  <conditionalFormatting sqref="A9:XFD9">
    <cfRule type="cellIs" dxfId="221" priority="365" operator="equal">
      <formula>"KRAVET UTGÅR"</formula>
    </cfRule>
    <cfRule type="cellIs" dxfId="220" priority="366" operator="equal">
      <formula>"INGET MERVÄRDE"</formula>
    </cfRule>
    <cfRule type="cellIs" dxfId="219" priority="367" operator="equal">
      <formula>"BÖR"</formula>
    </cfRule>
    <cfRule type="cellIs" dxfId="218" priority="368" operator="equal">
      <formula>"SKA"</formula>
    </cfRule>
  </conditionalFormatting>
  <conditionalFormatting sqref="A9:XFD9">
    <cfRule type="cellIs" dxfId="217" priority="364" operator="equal">
      <formula>"ANGE MERVÄRDE:"</formula>
    </cfRule>
  </conditionalFormatting>
  <conditionalFormatting sqref="G9">
    <cfRule type="cellIs" dxfId="216" priority="362" operator="equal">
      <formula>"Kravet valt"</formula>
    </cfRule>
    <cfRule type="cellIs" dxfId="215" priority="363" operator="equal">
      <formula>"Kravet ej valt"</formula>
    </cfRule>
  </conditionalFormatting>
  <conditionalFormatting sqref="A12:XFD12 A10:A11 F10:XFD10 F11 H11:XFD11">
    <cfRule type="cellIs" dxfId="214" priority="358" operator="equal">
      <formula>"KRAVET UTGÅR"</formula>
    </cfRule>
    <cfRule type="cellIs" dxfId="213" priority="359" operator="equal">
      <formula>"INGET MERVÄRDE"</formula>
    </cfRule>
    <cfRule type="cellIs" dxfId="212" priority="360" operator="equal">
      <formula>"BÖR"</formula>
    </cfRule>
    <cfRule type="cellIs" dxfId="211" priority="361" operator="equal">
      <formula>"SKA"</formula>
    </cfRule>
  </conditionalFormatting>
  <conditionalFormatting sqref="A12:XFD12 A10:A11 F10:XFD10 F11 H11:XFD11">
    <cfRule type="cellIs" dxfId="210" priority="357" operator="equal">
      <formula>"ANGE MERVÄRDE:"</formula>
    </cfRule>
  </conditionalFormatting>
  <conditionalFormatting sqref="C11:E11">
    <cfRule type="cellIs" dxfId="209" priority="351" operator="equal">
      <formula>"KRAVET UTGÅR"</formula>
    </cfRule>
    <cfRule type="cellIs" dxfId="208" priority="352" operator="equal">
      <formula>"INGET MERVÄRDE"</formula>
    </cfRule>
    <cfRule type="cellIs" dxfId="207" priority="353" operator="equal">
      <formula>"BÖR"</formula>
    </cfRule>
    <cfRule type="cellIs" dxfId="206" priority="354" operator="equal">
      <formula>"SKA"</formula>
    </cfRule>
  </conditionalFormatting>
  <conditionalFormatting sqref="C11:E11">
    <cfRule type="cellIs" dxfId="205" priority="350" operator="equal">
      <formula>"ANGE MERVÄRDE:"</formula>
    </cfRule>
  </conditionalFormatting>
  <conditionalFormatting sqref="B10:C10 E10">
    <cfRule type="cellIs" dxfId="204" priority="346" operator="equal">
      <formula>"KRAVET UTGÅR"</formula>
    </cfRule>
    <cfRule type="cellIs" dxfId="203" priority="347" operator="equal">
      <formula>"INGET MERVÄRDE"</formula>
    </cfRule>
    <cfRule type="cellIs" dxfId="202" priority="348" operator="equal">
      <formula>"BÖR"</formula>
    </cfRule>
    <cfRule type="cellIs" dxfId="201" priority="349" operator="equal">
      <formula>"SKA"</formula>
    </cfRule>
  </conditionalFormatting>
  <conditionalFormatting sqref="B10:C10 E10">
    <cfRule type="cellIs" dxfId="200" priority="345" operator="equal">
      <formula>"ANGE MERVÄRDE:"</formula>
    </cfRule>
  </conditionalFormatting>
  <conditionalFormatting sqref="B13:C13 E13">
    <cfRule type="cellIs" dxfId="199" priority="336" operator="equal">
      <formula>"KRAVET UTGÅR"</formula>
    </cfRule>
    <cfRule type="cellIs" dxfId="198" priority="337" operator="equal">
      <formula>"INGET MERVÄRDE"</formula>
    </cfRule>
    <cfRule type="cellIs" dxfId="197" priority="338" operator="equal">
      <formula>"BÖR"</formula>
    </cfRule>
    <cfRule type="cellIs" dxfId="196" priority="339" operator="equal">
      <formula>"SKA"</formula>
    </cfRule>
  </conditionalFormatting>
  <conditionalFormatting sqref="B13:C13 E13">
    <cfRule type="cellIs" dxfId="195" priority="335" operator="equal">
      <formula>"ANGE MERVÄRDE:"</formula>
    </cfRule>
  </conditionalFormatting>
  <conditionalFormatting sqref="B11">
    <cfRule type="cellIs" dxfId="194" priority="331" operator="equal">
      <formula>"KRAVET UTGÅR"</formula>
    </cfRule>
    <cfRule type="cellIs" dxfId="193" priority="332" operator="equal">
      <formula>"INGET MERVÄRDE"</formula>
    </cfRule>
    <cfRule type="cellIs" dxfId="192" priority="333" operator="equal">
      <formula>"BÖR"</formula>
    </cfRule>
    <cfRule type="cellIs" dxfId="191" priority="334" operator="equal">
      <formula>"SKA"</formula>
    </cfRule>
  </conditionalFormatting>
  <conditionalFormatting sqref="B11">
    <cfRule type="cellIs" dxfId="190" priority="330" operator="equal">
      <formula>"ANGE MERVÄRDE:"</formula>
    </cfRule>
  </conditionalFormatting>
  <conditionalFormatting sqref="B20:E20 B21">
    <cfRule type="cellIs" dxfId="189" priority="326" operator="equal">
      <formula>"KRAVET UTGÅR"</formula>
    </cfRule>
    <cfRule type="cellIs" dxfId="188" priority="327" operator="equal">
      <formula>"INGET MERVÄRDE"</formula>
    </cfRule>
    <cfRule type="cellIs" dxfId="187" priority="328" operator="equal">
      <formula>"BÖR"</formula>
    </cfRule>
    <cfRule type="cellIs" dxfId="186" priority="329" operator="equal">
      <formula>"SKA"</formula>
    </cfRule>
  </conditionalFormatting>
  <conditionalFormatting sqref="B20:E20 B21">
    <cfRule type="cellIs" dxfId="185" priority="325" operator="equal">
      <formula>"ANGE MERVÄRDE:"</formula>
    </cfRule>
  </conditionalFormatting>
  <conditionalFormatting sqref="B19:C19 E19">
    <cfRule type="cellIs" dxfId="184" priority="321" operator="equal">
      <formula>"KRAVET UTGÅR"</formula>
    </cfRule>
    <cfRule type="cellIs" dxfId="183" priority="322" operator="equal">
      <formula>"INGET MERVÄRDE"</formula>
    </cfRule>
    <cfRule type="cellIs" dxfId="182" priority="323" operator="equal">
      <formula>"BÖR"</formula>
    </cfRule>
    <cfRule type="cellIs" dxfId="181" priority="324" operator="equal">
      <formula>"SKA"</formula>
    </cfRule>
  </conditionalFormatting>
  <conditionalFormatting sqref="B19:C19 E19">
    <cfRule type="cellIs" dxfId="180" priority="320" operator="equal">
      <formula>"ANGE MERVÄRDE:"</formula>
    </cfRule>
  </conditionalFormatting>
  <conditionalFormatting sqref="C21:F21 F22:F23">
    <cfRule type="cellIs" dxfId="179" priority="306" operator="equal">
      <formula>"KRAVET UTGÅR"</formula>
    </cfRule>
    <cfRule type="cellIs" dxfId="178" priority="307" operator="equal">
      <formula>"INGET MERVÄRDE"</formula>
    </cfRule>
    <cfRule type="cellIs" dxfId="177" priority="308" operator="equal">
      <formula>"BÖR"</formula>
    </cfRule>
    <cfRule type="cellIs" dxfId="176" priority="309" operator="equal">
      <formula>"SKA"</formula>
    </cfRule>
  </conditionalFormatting>
  <conditionalFormatting sqref="C21:F21 F22:F23">
    <cfRule type="cellIs" dxfId="175" priority="305" operator="equal">
      <formula>"ANGE MERVÄRDE:"</formula>
    </cfRule>
  </conditionalFormatting>
  <conditionalFormatting sqref="B23:E23">
    <cfRule type="cellIs" dxfId="174" priority="301" operator="equal">
      <formula>"KRAVET UTGÅR"</formula>
    </cfRule>
    <cfRule type="cellIs" dxfId="173" priority="302" operator="equal">
      <formula>"INGET MERVÄRDE"</formula>
    </cfRule>
    <cfRule type="cellIs" dxfId="172" priority="303" operator="equal">
      <formula>"BÖR"</formula>
    </cfRule>
    <cfRule type="cellIs" dxfId="171" priority="304" operator="equal">
      <formula>"SKA"</formula>
    </cfRule>
  </conditionalFormatting>
  <conditionalFormatting sqref="B23:E23">
    <cfRule type="cellIs" dxfId="170" priority="300" operator="equal">
      <formula>"ANGE MERVÄRDE:"</formula>
    </cfRule>
  </conditionalFormatting>
  <conditionalFormatting sqref="B22:C22 E22">
    <cfRule type="cellIs" dxfId="169" priority="296" operator="equal">
      <formula>"KRAVET UTGÅR"</formula>
    </cfRule>
    <cfRule type="cellIs" dxfId="168" priority="297" operator="equal">
      <formula>"INGET MERVÄRDE"</formula>
    </cfRule>
    <cfRule type="cellIs" dxfId="167" priority="298" operator="equal">
      <formula>"BÖR"</formula>
    </cfRule>
    <cfRule type="cellIs" dxfId="166" priority="299" operator="equal">
      <formula>"SKA"</formula>
    </cfRule>
  </conditionalFormatting>
  <conditionalFormatting sqref="B22:C22 E22">
    <cfRule type="cellIs" dxfId="165" priority="295" operator="equal">
      <formula>"ANGE MERVÄRDE:"</formula>
    </cfRule>
  </conditionalFormatting>
  <conditionalFormatting sqref="B33 E33 B34:E34">
    <cfRule type="cellIs" dxfId="164" priority="291" operator="equal">
      <formula>"KRAVET UTGÅR"</formula>
    </cfRule>
    <cfRule type="cellIs" dxfId="163" priority="292" operator="equal">
      <formula>"INGET MERVÄRDE"</formula>
    </cfRule>
    <cfRule type="cellIs" dxfId="162" priority="293" operator="equal">
      <formula>"BÖR"</formula>
    </cfRule>
    <cfRule type="cellIs" dxfId="161" priority="294" operator="equal">
      <formula>"SKA"</formula>
    </cfRule>
  </conditionalFormatting>
  <conditionalFormatting sqref="B33 E33 B34:E34">
    <cfRule type="cellIs" dxfId="160" priority="290" operator="equal">
      <formula>"ANGE MERVÄRDE:"</formula>
    </cfRule>
  </conditionalFormatting>
  <conditionalFormatting sqref="C33">
    <cfRule type="cellIs" dxfId="159" priority="286" operator="equal">
      <formula>"KRAVET UTGÅR"</formula>
    </cfRule>
    <cfRule type="cellIs" dxfId="158" priority="287" operator="equal">
      <formula>"INGET MERVÄRDE"</formula>
    </cfRule>
    <cfRule type="cellIs" dxfId="157" priority="288" operator="equal">
      <formula>"BÖR"</formula>
    </cfRule>
    <cfRule type="cellIs" dxfId="156" priority="289" operator="equal">
      <formula>"SKA"</formula>
    </cfRule>
  </conditionalFormatting>
  <conditionalFormatting sqref="C33">
    <cfRule type="cellIs" dxfId="155" priority="285" operator="equal">
      <formula>"ANGE MERVÄRDE:"</formula>
    </cfRule>
  </conditionalFormatting>
  <conditionalFormatting sqref="G34">
    <cfRule type="cellIs" dxfId="154" priority="281" operator="equal">
      <formula>"KRAVET UTGÅR"</formula>
    </cfRule>
    <cfRule type="cellIs" dxfId="153" priority="282" operator="equal">
      <formula>"INGET MERVÄRDE"</formula>
    </cfRule>
    <cfRule type="cellIs" dxfId="152" priority="283" operator="equal">
      <formula>"BÖR"</formula>
    </cfRule>
    <cfRule type="cellIs" dxfId="151" priority="284" operator="equal">
      <formula>"SKA"</formula>
    </cfRule>
  </conditionalFormatting>
  <conditionalFormatting sqref="G34">
    <cfRule type="cellIs" dxfId="150" priority="280" operator="equal">
      <formula>"ANGE MERVÄRDE:"</formula>
    </cfRule>
  </conditionalFormatting>
  <conditionalFormatting sqref="G34">
    <cfRule type="cellIs" dxfId="149" priority="278" operator="equal">
      <formula>"Kravet valt"</formula>
    </cfRule>
    <cfRule type="cellIs" dxfId="148" priority="279" operator="equal">
      <formula>"Kravet ej valt"</formula>
    </cfRule>
  </conditionalFormatting>
  <conditionalFormatting sqref="G34">
    <cfRule type="cellIs" dxfId="147" priority="277" operator="equal">
      <formula>"Utvärderingskriterium valt"</formula>
    </cfRule>
  </conditionalFormatting>
  <conditionalFormatting sqref="G34">
    <cfRule type="cellIs" dxfId="146" priority="276" operator="equal">
      <formula>"Utvärderingskriterium valt"</formula>
    </cfRule>
  </conditionalFormatting>
  <conditionalFormatting sqref="G11">
    <cfRule type="cellIs" dxfId="145" priority="272" operator="equal">
      <formula>"KRAVET UTGÅR"</formula>
    </cfRule>
    <cfRule type="cellIs" dxfId="144" priority="273" operator="equal">
      <formula>"INGET MERVÄRDE"</formula>
    </cfRule>
    <cfRule type="cellIs" dxfId="143" priority="274" operator="equal">
      <formula>"BÖR"</formula>
    </cfRule>
    <cfRule type="cellIs" dxfId="142" priority="275" operator="equal">
      <formula>"SKA"</formula>
    </cfRule>
  </conditionalFormatting>
  <conditionalFormatting sqref="G11">
    <cfRule type="cellIs" dxfId="141" priority="271" operator="equal">
      <formula>"ANGE MERVÄRDE:"</formula>
    </cfRule>
  </conditionalFormatting>
  <conditionalFormatting sqref="G11">
    <cfRule type="cellIs" dxfId="140" priority="269" operator="equal">
      <formula>"Kravet valt"</formula>
    </cfRule>
    <cfRule type="cellIs" dxfId="139" priority="270" operator="equal">
      <formula>"Kravet ej valt"</formula>
    </cfRule>
  </conditionalFormatting>
  <conditionalFormatting sqref="G11">
    <cfRule type="cellIs" dxfId="138" priority="268" operator="equal">
      <formula>"Utvärderingskriterium valt"</formula>
    </cfRule>
  </conditionalFormatting>
  <conditionalFormatting sqref="G11">
    <cfRule type="cellIs" dxfId="137" priority="267" operator="equal">
      <formula>"Utvärderingskriterium valt"</formula>
    </cfRule>
  </conditionalFormatting>
  <conditionalFormatting sqref="G14">
    <cfRule type="cellIs" dxfId="136" priority="263" operator="equal">
      <formula>"KRAVET UTGÅR"</formula>
    </cfRule>
    <cfRule type="cellIs" dxfId="135" priority="264" operator="equal">
      <formula>"INGET MERVÄRDE"</formula>
    </cfRule>
    <cfRule type="cellIs" dxfId="134" priority="265" operator="equal">
      <formula>"BÖR"</formula>
    </cfRule>
    <cfRule type="cellIs" dxfId="133" priority="266" operator="equal">
      <formula>"SKA"</formula>
    </cfRule>
  </conditionalFormatting>
  <conditionalFormatting sqref="G14">
    <cfRule type="cellIs" dxfId="132" priority="262" operator="equal">
      <formula>"ANGE MERVÄRDE:"</formula>
    </cfRule>
  </conditionalFormatting>
  <conditionalFormatting sqref="G14">
    <cfRule type="cellIs" dxfId="131" priority="260" operator="equal">
      <formula>"Kravet valt"</formula>
    </cfRule>
    <cfRule type="cellIs" dxfId="130" priority="261" operator="equal">
      <formula>"Kravet ej valt"</formula>
    </cfRule>
  </conditionalFormatting>
  <conditionalFormatting sqref="G14">
    <cfRule type="cellIs" dxfId="129" priority="259" operator="equal">
      <formula>"Utvärderingskriterium valt"</formula>
    </cfRule>
  </conditionalFormatting>
  <conditionalFormatting sqref="G14">
    <cfRule type="cellIs" dxfId="128" priority="258" operator="equal">
      <formula>"Utvärderingskriterium valt"</formula>
    </cfRule>
  </conditionalFormatting>
  <conditionalFormatting sqref="G20">
    <cfRule type="cellIs" dxfId="127" priority="254" operator="equal">
      <formula>"KRAVET UTGÅR"</formula>
    </cfRule>
    <cfRule type="cellIs" dxfId="126" priority="255" operator="equal">
      <formula>"INGET MERVÄRDE"</formula>
    </cfRule>
    <cfRule type="cellIs" dxfId="125" priority="256" operator="equal">
      <formula>"BÖR"</formula>
    </cfRule>
    <cfRule type="cellIs" dxfId="124" priority="257" operator="equal">
      <formula>"SKA"</formula>
    </cfRule>
  </conditionalFormatting>
  <conditionalFormatting sqref="G20">
    <cfRule type="cellIs" dxfId="123" priority="253" operator="equal">
      <formula>"ANGE MERVÄRDE:"</formula>
    </cfRule>
  </conditionalFormatting>
  <conditionalFormatting sqref="G20">
    <cfRule type="cellIs" dxfId="122" priority="251" operator="equal">
      <formula>"Kravet valt"</formula>
    </cfRule>
    <cfRule type="cellIs" dxfId="121" priority="252" operator="equal">
      <formula>"Kravet ej valt"</formula>
    </cfRule>
  </conditionalFormatting>
  <conditionalFormatting sqref="G20">
    <cfRule type="cellIs" dxfId="120" priority="250" operator="equal">
      <formula>"Utvärderingskriterium valt"</formula>
    </cfRule>
  </conditionalFormatting>
  <conditionalFormatting sqref="G20">
    <cfRule type="cellIs" dxfId="119" priority="249" operator="equal">
      <formula>"Utvärderingskriterium valt"</formula>
    </cfRule>
  </conditionalFormatting>
  <conditionalFormatting sqref="G23">
    <cfRule type="cellIs" dxfId="118" priority="245" operator="equal">
      <formula>"KRAVET UTGÅR"</formula>
    </cfRule>
    <cfRule type="cellIs" dxfId="117" priority="246" operator="equal">
      <formula>"INGET MERVÄRDE"</formula>
    </cfRule>
    <cfRule type="cellIs" dxfId="116" priority="247" operator="equal">
      <formula>"BÖR"</formula>
    </cfRule>
    <cfRule type="cellIs" dxfId="115" priority="248" operator="equal">
      <formula>"SKA"</formula>
    </cfRule>
  </conditionalFormatting>
  <conditionalFormatting sqref="G23">
    <cfRule type="cellIs" dxfId="114" priority="244" operator="equal">
      <formula>"ANGE MERVÄRDE:"</formula>
    </cfRule>
  </conditionalFormatting>
  <conditionalFormatting sqref="G23">
    <cfRule type="cellIs" dxfId="113" priority="242" operator="equal">
      <formula>"Kravet valt"</formula>
    </cfRule>
    <cfRule type="cellIs" dxfId="112" priority="243" operator="equal">
      <formula>"Kravet ej valt"</formula>
    </cfRule>
  </conditionalFormatting>
  <conditionalFormatting sqref="G23">
    <cfRule type="cellIs" dxfId="111" priority="241" operator="equal">
      <formula>"Utvärderingskriterium valt"</formula>
    </cfRule>
  </conditionalFormatting>
  <conditionalFormatting sqref="G23">
    <cfRule type="cellIs" dxfId="110" priority="240" operator="equal">
      <formula>"Utvärderingskriterium valt"</formula>
    </cfRule>
  </conditionalFormatting>
  <conditionalFormatting sqref="A18:F18 A16:A17 F29:F31">
    <cfRule type="cellIs" dxfId="109" priority="227" operator="equal">
      <formula>"KRAVET UTGÅR"</formula>
    </cfRule>
    <cfRule type="cellIs" dxfId="108" priority="228" operator="equal">
      <formula>"INGET MERVÄRDE"</formula>
    </cfRule>
    <cfRule type="cellIs" dxfId="107" priority="229" operator="equal">
      <formula>"BÖR"</formula>
    </cfRule>
    <cfRule type="cellIs" dxfId="106" priority="230" operator="equal">
      <formula>"SKA"</formula>
    </cfRule>
  </conditionalFormatting>
  <conditionalFormatting sqref="A18:F18 A16:A17 F29:F31">
    <cfRule type="cellIs" dxfId="105" priority="226" operator="equal">
      <formula>"ANGE MERVÄRDE:"</formula>
    </cfRule>
  </conditionalFormatting>
  <conditionalFormatting sqref="B16:G17">
    <cfRule type="cellIs" dxfId="104" priority="222" operator="equal">
      <formula>"KRAVET UTGÅR"</formula>
    </cfRule>
    <cfRule type="cellIs" dxfId="103" priority="223" operator="equal">
      <formula>"INGET MERVÄRDE"</formula>
    </cfRule>
    <cfRule type="cellIs" dxfId="102" priority="224" operator="equal">
      <formula>"BÖR"</formula>
    </cfRule>
    <cfRule type="cellIs" dxfId="101" priority="225" operator="equal">
      <formula>"SKA"</formula>
    </cfRule>
  </conditionalFormatting>
  <conditionalFormatting sqref="B16:G17">
    <cfRule type="cellIs" dxfId="100" priority="221" operator="equal">
      <formula>"ANGE MERVÄRDE:"</formula>
    </cfRule>
  </conditionalFormatting>
  <conditionalFormatting sqref="G16:G17">
    <cfRule type="cellIs" dxfId="99" priority="219" operator="equal">
      <formula>"Kravet valt"</formula>
    </cfRule>
    <cfRule type="cellIs" dxfId="98" priority="220" operator="equal">
      <formula>"Kravet ej valt"</formula>
    </cfRule>
  </conditionalFormatting>
  <conditionalFormatting sqref="B16:C16 E16">
    <cfRule type="cellIs" dxfId="97" priority="215" operator="equal">
      <formula>"KRAVET UTGÅR"</formula>
    </cfRule>
    <cfRule type="cellIs" dxfId="96" priority="216" operator="equal">
      <formula>"INGET MERVÄRDE"</formula>
    </cfRule>
    <cfRule type="cellIs" dxfId="95" priority="217" operator="equal">
      <formula>"BÖR"</formula>
    </cfRule>
    <cfRule type="cellIs" dxfId="94" priority="218" operator="equal">
      <formula>"SKA"</formula>
    </cfRule>
  </conditionalFormatting>
  <conditionalFormatting sqref="B16:C16 E16">
    <cfRule type="cellIs" dxfId="93" priority="214" operator="equal">
      <formula>"ANGE MERVÄRDE:"</formula>
    </cfRule>
  </conditionalFormatting>
  <conditionalFormatting sqref="G16">
    <cfRule type="cellIs" dxfId="92" priority="210" operator="equal">
      <formula>"KRAVET UTGÅR"</formula>
    </cfRule>
    <cfRule type="cellIs" dxfId="91" priority="211" operator="equal">
      <formula>"INGET MERVÄRDE"</formula>
    </cfRule>
    <cfRule type="cellIs" dxfId="90" priority="212" operator="equal">
      <formula>"BÖR"</formula>
    </cfRule>
    <cfRule type="cellIs" dxfId="89" priority="213" operator="equal">
      <formula>"SKA"</formula>
    </cfRule>
  </conditionalFormatting>
  <conditionalFormatting sqref="G16">
    <cfRule type="cellIs" dxfId="88" priority="209" operator="equal">
      <formula>"ANGE MERVÄRDE:"</formula>
    </cfRule>
  </conditionalFormatting>
  <conditionalFormatting sqref="G17">
    <cfRule type="cellIs" dxfId="87" priority="208" operator="equal">
      <formula>"Utvärderingskriterium valt"</formula>
    </cfRule>
  </conditionalFormatting>
  <conditionalFormatting sqref="B29">
    <cfRule type="cellIs" dxfId="86" priority="204" operator="equal">
      <formula>"KRAVET UTGÅR"</formula>
    </cfRule>
    <cfRule type="cellIs" dxfId="85" priority="205" operator="equal">
      <formula>"INGET MERVÄRDE"</formula>
    </cfRule>
    <cfRule type="cellIs" dxfId="84" priority="206" operator="equal">
      <formula>"BÖR"</formula>
    </cfRule>
    <cfRule type="cellIs" dxfId="83" priority="207" operator="equal">
      <formula>"SKA"</formula>
    </cfRule>
  </conditionalFormatting>
  <conditionalFormatting sqref="B29">
    <cfRule type="cellIs" dxfId="82" priority="203" operator="equal">
      <formula>"ANGE MERVÄRDE:"</formula>
    </cfRule>
  </conditionalFormatting>
  <conditionalFormatting sqref="B30">
    <cfRule type="cellIs" dxfId="81" priority="199" operator="equal">
      <formula>"KRAVET UTGÅR"</formula>
    </cfRule>
    <cfRule type="cellIs" dxfId="80" priority="200" operator="equal">
      <formula>"INGET MERVÄRDE"</formula>
    </cfRule>
    <cfRule type="cellIs" dxfId="79" priority="201" operator="equal">
      <formula>"BÖR"</formula>
    </cfRule>
    <cfRule type="cellIs" dxfId="78" priority="202" operator="equal">
      <formula>"SKA"</formula>
    </cfRule>
  </conditionalFormatting>
  <conditionalFormatting sqref="B30">
    <cfRule type="cellIs" dxfId="77" priority="198" operator="equal">
      <formula>"ANGE MERVÄRDE:"</formula>
    </cfRule>
  </conditionalFormatting>
  <conditionalFormatting sqref="B31">
    <cfRule type="cellIs" dxfId="76" priority="194" operator="equal">
      <formula>"KRAVET UTGÅR"</formula>
    </cfRule>
    <cfRule type="cellIs" dxfId="75" priority="195" operator="equal">
      <formula>"INGET MERVÄRDE"</formula>
    </cfRule>
    <cfRule type="cellIs" dxfId="74" priority="196" operator="equal">
      <formula>"BÖR"</formula>
    </cfRule>
    <cfRule type="cellIs" dxfId="73" priority="197" operator="equal">
      <formula>"SKA"</formula>
    </cfRule>
  </conditionalFormatting>
  <conditionalFormatting sqref="B31">
    <cfRule type="cellIs" dxfId="72" priority="193" operator="equal">
      <formula>"ANGE MERVÄRDE:"</formula>
    </cfRule>
  </conditionalFormatting>
  <conditionalFormatting sqref="B37">
    <cfRule type="cellIs" dxfId="71" priority="89" operator="equal">
      <formula>"KRAVET UTGÅR"</formula>
    </cfRule>
    <cfRule type="cellIs" dxfId="70" priority="90" operator="equal">
      <formula>"INGET MERVÄRDE"</formula>
    </cfRule>
    <cfRule type="cellIs" dxfId="69" priority="91" operator="equal">
      <formula>"BÖR"</formula>
    </cfRule>
    <cfRule type="cellIs" dxfId="68" priority="92" operator="equal">
      <formula>"SKA"</formula>
    </cfRule>
  </conditionalFormatting>
  <conditionalFormatting sqref="B37">
    <cfRule type="cellIs" dxfId="67" priority="88" operator="equal">
      <formula>"ANGE MERVÄRDE:"</formula>
    </cfRule>
  </conditionalFormatting>
  <conditionalFormatting sqref="B25">
    <cfRule type="cellIs" dxfId="66" priority="84" operator="equal">
      <formula>"KRAVET UTGÅR"</formula>
    </cfRule>
    <cfRule type="cellIs" dxfId="65" priority="85" operator="equal">
      <formula>"INGET MERVÄRDE"</formula>
    </cfRule>
    <cfRule type="cellIs" dxfId="64" priority="86" operator="equal">
      <formula>"BÖR"</formula>
    </cfRule>
    <cfRule type="cellIs" dxfId="63" priority="87" operator="equal">
      <formula>"SKA"</formula>
    </cfRule>
  </conditionalFormatting>
  <conditionalFormatting sqref="B25">
    <cfRule type="cellIs" dxfId="62" priority="83" operator="equal">
      <formula>"ANGE MERVÄRDE:"</formula>
    </cfRule>
  </conditionalFormatting>
  <conditionalFormatting sqref="B27">
    <cfRule type="cellIs" dxfId="61" priority="79" operator="equal">
      <formula>"KRAVET UTGÅR"</formula>
    </cfRule>
    <cfRule type="cellIs" dxfId="60" priority="80" operator="equal">
      <formula>"INGET MERVÄRDE"</formula>
    </cfRule>
    <cfRule type="cellIs" dxfId="59" priority="81" operator="equal">
      <formula>"BÖR"</formula>
    </cfRule>
    <cfRule type="cellIs" dxfId="58" priority="82" operator="equal">
      <formula>"SKA"</formula>
    </cfRule>
  </conditionalFormatting>
  <conditionalFormatting sqref="B27">
    <cfRule type="cellIs" dxfId="57" priority="78" operator="equal">
      <formula>"ANGE MERVÄRDE:"</formula>
    </cfRule>
  </conditionalFormatting>
  <conditionalFormatting sqref="B26">
    <cfRule type="cellIs" dxfId="56" priority="74" operator="equal">
      <formula>"KRAVET UTGÅR"</formula>
    </cfRule>
    <cfRule type="cellIs" dxfId="55" priority="75" operator="equal">
      <formula>"INGET MERVÄRDE"</formula>
    </cfRule>
    <cfRule type="cellIs" dxfId="54" priority="76" operator="equal">
      <formula>"BÖR"</formula>
    </cfRule>
    <cfRule type="cellIs" dxfId="53" priority="77" operator="equal">
      <formula>"SKA"</formula>
    </cfRule>
  </conditionalFormatting>
  <conditionalFormatting sqref="B26">
    <cfRule type="cellIs" dxfId="52" priority="73" operator="equal">
      <formula>"ANGE MERVÄRDE:"</formula>
    </cfRule>
  </conditionalFormatting>
  <conditionalFormatting sqref="A24 H24:XFD24">
    <cfRule type="cellIs" dxfId="51" priority="21" operator="equal">
      <formula>"KRAVET UTGÅR"</formula>
    </cfRule>
    <cfRule type="cellIs" dxfId="50" priority="22" operator="equal">
      <formula>"INGET MERVÄRDE"</formula>
    </cfRule>
    <cfRule type="cellIs" dxfId="49" priority="23" operator="equal">
      <formula>"BÖR"</formula>
    </cfRule>
    <cfRule type="cellIs" dxfId="48" priority="24" operator="equal">
      <formula>"SKA"</formula>
    </cfRule>
  </conditionalFormatting>
  <conditionalFormatting sqref="A24 H24:XFD24">
    <cfRule type="cellIs" dxfId="47" priority="20" operator="equal">
      <formula>"ANGE MERVÄRDE:"</formula>
    </cfRule>
  </conditionalFormatting>
  <conditionalFormatting sqref="F24">
    <cfRule type="cellIs" dxfId="46" priority="16" operator="equal">
      <formula>"KRAVET UTGÅR"</formula>
    </cfRule>
    <cfRule type="cellIs" dxfId="45" priority="17" operator="equal">
      <formula>"INGET MERVÄRDE"</formula>
    </cfRule>
    <cfRule type="cellIs" dxfId="44" priority="18" operator="equal">
      <formula>"BÖR"</formula>
    </cfRule>
    <cfRule type="cellIs" dxfId="43" priority="19" operator="equal">
      <formula>"SKA"</formula>
    </cfRule>
  </conditionalFormatting>
  <conditionalFormatting sqref="F24">
    <cfRule type="cellIs" dxfId="42" priority="15" operator="equal">
      <formula>"ANGE MERVÄRDE:"</formula>
    </cfRule>
  </conditionalFormatting>
  <conditionalFormatting sqref="B24:E24">
    <cfRule type="cellIs" dxfId="41" priority="11" operator="equal">
      <formula>"KRAVET UTGÅR"</formula>
    </cfRule>
    <cfRule type="cellIs" dxfId="40" priority="12" operator="equal">
      <formula>"INGET MERVÄRDE"</formula>
    </cfRule>
    <cfRule type="cellIs" dxfId="39" priority="13" operator="equal">
      <formula>"BÖR"</formula>
    </cfRule>
    <cfRule type="cellIs" dxfId="38" priority="14" operator="equal">
      <formula>"SKA"</formula>
    </cfRule>
  </conditionalFormatting>
  <conditionalFormatting sqref="B24:E24">
    <cfRule type="cellIs" dxfId="37" priority="10" operator="equal">
      <formula>"ANGE MERVÄRDE:"</formula>
    </cfRule>
  </conditionalFormatting>
  <conditionalFormatting sqref="G24">
    <cfRule type="cellIs" dxfId="36" priority="6" operator="equal">
      <formula>"KRAVET UTGÅR"</formula>
    </cfRule>
    <cfRule type="cellIs" dxfId="35" priority="7" operator="equal">
      <formula>"INGET MERVÄRDE"</formula>
    </cfRule>
    <cfRule type="cellIs" dxfId="34" priority="8" operator="equal">
      <formula>"BÖR"</formula>
    </cfRule>
    <cfRule type="cellIs" dxfId="33" priority="9" operator="equal">
      <formula>"SKA"</formula>
    </cfRule>
  </conditionalFormatting>
  <conditionalFormatting sqref="G24">
    <cfRule type="cellIs" dxfId="32" priority="5" operator="equal">
      <formula>"ANGE MERVÄRDE:"</formula>
    </cfRule>
  </conditionalFormatting>
  <conditionalFormatting sqref="G24">
    <cfRule type="cellIs" dxfId="31" priority="3" operator="equal">
      <formula>"Kravet valt"</formula>
    </cfRule>
    <cfRule type="cellIs" dxfId="30" priority="4" operator="equal">
      <formula>"Kravet ej valt"</formula>
    </cfRule>
  </conditionalFormatting>
  <conditionalFormatting sqref="G24">
    <cfRule type="cellIs" dxfId="29" priority="2" operator="equal">
      <formula>"Utvärderingskriterium valt"</formula>
    </cfRule>
  </conditionalFormatting>
  <conditionalFormatting sqref="G24">
    <cfRule type="cellIs" dxfId="28" priority="1" operator="equal">
      <formula>"Utvärderingskriterium valt"</formula>
    </cfRule>
  </conditionalFormatting>
  <pageMargins left="0.7" right="0.7" top="0.75" bottom="0.75" header="0.3" footer="0.3"/>
  <pageSetup paperSize="9" scale="80"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'Rör ej'!$A$8:$A$10</xm:f>
          </x14:formula1>
          <xm:sqref>C41:C46 C11 C34 C14 C20 C16:C17 C23:C24 C28:C32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7" tint="0.79998168889431442"/>
    <pageSetUpPr fitToPage="1"/>
  </sheetPr>
  <dimension ref="A1:F21"/>
  <sheetViews>
    <sheetView topLeftCell="B1" zoomScaleNormal="100" zoomScaleSheetLayoutView="110" workbookViewId="0">
      <selection activeCell="B29" sqref="B29"/>
    </sheetView>
  </sheetViews>
  <sheetFormatPr defaultColWidth="8.77734375" defaultRowHeight="13.2" x14ac:dyDescent="0.25"/>
  <cols>
    <col min="1" max="1" width="2.21875" style="12" customWidth="1"/>
    <col min="2" max="2" width="113.21875" style="3" customWidth="1"/>
    <col min="3" max="3" width="27.77734375" style="6" customWidth="1"/>
    <col min="4" max="4" width="26.77734375" style="6" customWidth="1"/>
    <col min="5" max="5" width="20.44140625" style="3" customWidth="1"/>
    <col min="6" max="6" width="18" style="14" customWidth="1"/>
    <col min="7" max="254" width="9.21875" style="1"/>
    <col min="255" max="255" width="12.21875" style="1" customWidth="1"/>
    <col min="256" max="256" width="86.77734375" style="1" customWidth="1"/>
    <col min="257" max="257" width="37.77734375" style="1" customWidth="1"/>
    <col min="258" max="258" width="38.21875" style="1" customWidth="1"/>
    <col min="259" max="510" width="9.21875" style="1"/>
    <col min="511" max="511" width="12.21875" style="1" customWidth="1"/>
    <col min="512" max="512" width="86.77734375" style="1" customWidth="1"/>
    <col min="513" max="513" width="37.77734375" style="1" customWidth="1"/>
    <col min="514" max="514" width="38.21875" style="1" customWidth="1"/>
    <col min="515" max="766" width="9.21875" style="1"/>
    <col min="767" max="767" width="12.21875" style="1" customWidth="1"/>
    <col min="768" max="768" width="86.77734375" style="1" customWidth="1"/>
    <col min="769" max="769" width="37.77734375" style="1" customWidth="1"/>
    <col min="770" max="770" width="38.21875" style="1" customWidth="1"/>
    <col min="771" max="1022" width="9.21875" style="1"/>
    <col min="1023" max="1023" width="12.21875" style="1" customWidth="1"/>
    <col min="1024" max="1024" width="86.77734375" style="1" customWidth="1"/>
    <col min="1025" max="1025" width="37.77734375" style="1" customWidth="1"/>
    <col min="1026" max="1026" width="38.21875" style="1" customWidth="1"/>
    <col min="1027" max="1278" width="9.21875" style="1"/>
    <col min="1279" max="1279" width="12.21875" style="1" customWidth="1"/>
    <col min="1280" max="1280" width="86.77734375" style="1" customWidth="1"/>
    <col min="1281" max="1281" width="37.77734375" style="1" customWidth="1"/>
    <col min="1282" max="1282" width="38.21875" style="1" customWidth="1"/>
    <col min="1283" max="1534" width="9.21875" style="1"/>
    <col min="1535" max="1535" width="12.21875" style="1" customWidth="1"/>
    <col min="1536" max="1536" width="86.77734375" style="1" customWidth="1"/>
    <col min="1537" max="1537" width="37.77734375" style="1" customWidth="1"/>
    <col min="1538" max="1538" width="38.21875" style="1" customWidth="1"/>
    <col min="1539" max="1790" width="9.21875" style="1"/>
    <col min="1791" max="1791" width="12.21875" style="1" customWidth="1"/>
    <col min="1792" max="1792" width="86.77734375" style="1" customWidth="1"/>
    <col min="1793" max="1793" width="37.77734375" style="1" customWidth="1"/>
    <col min="1794" max="1794" width="38.21875" style="1" customWidth="1"/>
    <col min="1795" max="2046" width="9.21875" style="1"/>
    <col min="2047" max="2047" width="12.21875" style="1" customWidth="1"/>
    <col min="2048" max="2048" width="86.77734375" style="1" customWidth="1"/>
    <col min="2049" max="2049" width="37.77734375" style="1" customWidth="1"/>
    <col min="2050" max="2050" width="38.21875" style="1" customWidth="1"/>
    <col min="2051" max="2302" width="9.21875" style="1"/>
    <col min="2303" max="2303" width="12.21875" style="1" customWidth="1"/>
    <col min="2304" max="2304" width="86.77734375" style="1" customWidth="1"/>
    <col min="2305" max="2305" width="37.77734375" style="1" customWidth="1"/>
    <col min="2306" max="2306" width="38.21875" style="1" customWidth="1"/>
    <col min="2307" max="2558" width="9.21875" style="1"/>
    <col min="2559" max="2559" width="12.21875" style="1" customWidth="1"/>
    <col min="2560" max="2560" width="86.77734375" style="1" customWidth="1"/>
    <col min="2561" max="2561" width="37.77734375" style="1" customWidth="1"/>
    <col min="2562" max="2562" width="38.21875" style="1" customWidth="1"/>
    <col min="2563" max="2814" width="9.21875" style="1"/>
    <col min="2815" max="2815" width="12.21875" style="1" customWidth="1"/>
    <col min="2816" max="2816" width="86.77734375" style="1" customWidth="1"/>
    <col min="2817" max="2817" width="37.77734375" style="1" customWidth="1"/>
    <col min="2818" max="2818" width="38.21875" style="1" customWidth="1"/>
    <col min="2819" max="3070" width="9.21875" style="1"/>
    <col min="3071" max="3071" width="12.21875" style="1" customWidth="1"/>
    <col min="3072" max="3072" width="86.77734375" style="1" customWidth="1"/>
    <col min="3073" max="3073" width="37.77734375" style="1" customWidth="1"/>
    <col min="3074" max="3074" width="38.21875" style="1" customWidth="1"/>
    <col min="3075" max="3326" width="9.21875" style="1"/>
    <col min="3327" max="3327" width="12.21875" style="1" customWidth="1"/>
    <col min="3328" max="3328" width="86.77734375" style="1" customWidth="1"/>
    <col min="3329" max="3329" width="37.77734375" style="1" customWidth="1"/>
    <col min="3330" max="3330" width="38.21875" style="1" customWidth="1"/>
    <col min="3331" max="3582" width="9.21875" style="1"/>
    <col min="3583" max="3583" width="12.21875" style="1" customWidth="1"/>
    <col min="3584" max="3584" width="86.77734375" style="1" customWidth="1"/>
    <col min="3585" max="3585" width="37.77734375" style="1" customWidth="1"/>
    <col min="3586" max="3586" width="38.21875" style="1" customWidth="1"/>
    <col min="3587" max="3838" width="9.21875" style="1"/>
    <col min="3839" max="3839" width="12.21875" style="1" customWidth="1"/>
    <col min="3840" max="3840" width="86.77734375" style="1" customWidth="1"/>
    <col min="3841" max="3841" width="37.77734375" style="1" customWidth="1"/>
    <col min="3842" max="3842" width="38.21875" style="1" customWidth="1"/>
    <col min="3843" max="4094" width="9.21875" style="1"/>
    <col min="4095" max="4095" width="12.21875" style="1" customWidth="1"/>
    <col min="4096" max="4096" width="86.77734375" style="1" customWidth="1"/>
    <col min="4097" max="4097" width="37.77734375" style="1" customWidth="1"/>
    <col min="4098" max="4098" width="38.21875" style="1" customWidth="1"/>
    <col min="4099" max="4350" width="9.21875" style="1"/>
    <col min="4351" max="4351" width="12.21875" style="1" customWidth="1"/>
    <col min="4352" max="4352" width="86.77734375" style="1" customWidth="1"/>
    <col min="4353" max="4353" width="37.77734375" style="1" customWidth="1"/>
    <col min="4354" max="4354" width="38.21875" style="1" customWidth="1"/>
    <col min="4355" max="4606" width="9.21875" style="1"/>
    <col min="4607" max="4607" width="12.21875" style="1" customWidth="1"/>
    <col min="4608" max="4608" width="86.77734375" style="1" customWidth="1"/>
    <col min="4609" max="4609" width="37.77734375" style="1" customWidth="1"/>
    <col min="4610" max="4610" width="38.21875" style="1" customWidth="1"/>
    <col min="4611" max="4862" width="9.21875" style="1"/>
    <col min="4863" max="4863" width="12.21875" style="1" customWidth="1"/>
    <col min="4864" max="4864" width="86.77734375" style="1" customWidth="1"/>
    <col min="4865" max="4865" width="37.77734375" style="1" customWidth="1"/>
    <col min="4866" max="4866" width="38.21875" style="1" customWidth="1"/>
    <col min="4867" max="5118" width="9.21875" style="1"/>
    <col min="5119" max="5119" width="12.21875" style="1" customWidth="1"/>
    <col min="5120" max="5120" width="86.77734375" style="1" customWidth="1"/>
    <col min="5121" max="5121" width="37.77734375" style="1" customWidth="1"/>
    <col min="5122" max="5122" width="38.21875" style="1" customWidth="1"/>
    <col min="5123" max="5374" width="9.21875" style="1"/>
    <col min="5375" max="5375" width="12.21875" style="1" customWidth="1"/>
    <col min="5376" max="5376" width="86.77734375" style="1" customWidth="1"/>
    <col min="5377" max="5377" width="37.77734375" style="1" customWidth="1"/>
    <col min="5378" max="5378" width="38.21875" style="1" customWidth="1"/>
    <col min="5379" max="5630" width="9.21875" style="1"/>
    <col min="5631" max="5631" width="12.21875" style="1" customWidth="1"/>
    <col min="5632" max="5632" width="86.77734375" style="1" customWidth="1"/>
    <col min="5633" max="5633" width="37.77734375" style="1" customWidth="1"/>
    <col min="5634" max="5634" width="38.21875" style="1" customWidth="1"/>
    <col min="5635" max="5886" width="9.21875" style="1"/>
    <col min="5887" max="5887" width="12.21875" style="1" customWidth="1"/>
    <col min="5888" max="5888" width="86.77734375" style="1" customWidth="1"/>
    <col min="5889" max="5889" width="37.77734375" style="1" customWidth="1"/>
    <col min="5890" max="5890" width="38.21875" style="1" customWidth="1"/>
    <col min="5891" max="6142" width="9.21875" style="1"/>
    <col min="6143" max="6143" width="12.21875" style="1" customWidth="1"/>
    <col min="6144" max="6144" width="86.77734375" style="1" customWidth="1"/>
    <col min="6145" max="6145" width="37.77734375" style="1" customWidth="1"/>
    <col min="6146" max="6146" width="38.21875" style="1" customWidth="1"/>
    <col min="6147" max="6398" width="9.21875" style="1"/>
    <col min="6399" max="6399" width="12.21875" style="1" customWidth="1"/>
    <col min="6400" max="6400" width="86.77734375" style="1" customWidth="1"/>
    <col min="6401" max="6401" width="37.77734375" style="1" customWidth="1"/>
    <col min="6402" max="6402" width="38.21875" style="1" customWidth="1"/>
    <col min="6403" max="6654" width="9.21875" style="1"/>
    <col min="6655" max="6655" width="12.21875" style="1" customWidth="1"/>
    <col min="6656" max="6656" width="86.77734375" style="1" customWidth="1"/>
    <col min="6657" max="6657" width="37.77734375" style="1" customWidth="1"/>
    <col min="6658" max="6658" width="38.21875" style="1" customWidth="1"/>
    <col min="6659" max="6910" width="9.21875" style="1"/>
    <col min="6911" max="6911" width="12.21875" style="1" customWidth="1"/>
    <col min="6912" max="6912" width="86.77734375" style="1" customWidth="1"/>
    <col min="6913" max="6913" width="37.77734375" style="1" customWidth="1"/>
    <col min="6914" max="6914" width="38.21875" style="1" customWidth="1"/>
    <col min="6915" max="7166" width="9.21875" style="1"/>
    <col min="7167" max="7167" width="12.21875" style="1" customWidth="1"/>
    <col min="7168" max="7168" width="86.77734375" style="1" customWidth="1"/>
    <col min="7169" max="7169" width="37.77734375" style="1" customWidth="1"/>
    <col min="7170" max="7170" width="38.21875" style="1" customWidth="1"/>
    <col min="7171" max="7422" width="9.21875" style="1"/>
    <col min="7423" max="7423" width="12.21875" style="1" customWidth="1"/>
    <col min="7424" max="7424" width="86.77734375" style="1" customWidth="1"/>
    <col min="7425" max="7425" width="37.77734375" style="1" customWidth="1"/>
    <col min="7426" max="7426" width="38.21875" style="1" customWidth="1"/>
    <col min="7427" max="7678" width="9.21875" style="1"/>
    <col min="7679" max="7679" width="12.21875" style="1" customWidth="1"/>
    <col min="7680" max="7680" width="86.77734375" style="1" customWidth="1"/>
    <col min="7681" max="7681" width="37.77734375" style="1" customWidth="1"/>
    <col min="7682" max="7682" width="38.21875" style="1" customWidth="1"/>
    <col min="7683" max="7934" width="9.21875" style="1"/>
    <col min="7935" max="7935" width="12.21875" style="1" customWidth="1"/>
    <col min="7936" max="7936" width="86.77734375" style="1" customWidth="1"/>
    <col min="7937" max="7937" width="37.77734375" style="1" customWidth="1"/>
    <col min="7938" max="7938" width="38.21875" style="1" customWidth="1"/>
    <col min="7939" max="8190" width="9.21875" style="1"/>
    <col min="8191" max="8191" width="12.21875" style="1" customWidth="1"/>
    <col min="8192" max="8192" width="86.77734375" style="1" customWidth="1"/>
    <col min="8193" max="8193" width="37.77734375" style="1" customWidth="1"/>
    <col min="8194" max="8194" width="38.21875" style="1" customWidth="1"/>
    <col min="8195" max="8446" width="9.21875" style="1"/>
    <col min="8447" max="8447" width="12.21875" style="1" customWidth="1"/>
    <col min="8448" max="8448" width="86.77734375" style="1" customWidth="1"/>
    <col min="8449" max="8449" width="37.77734375" style="1" customWidth="1"/>
    <col min="8450" max="8450" width="38.21875" style="1" customWidth="1"/>
    <col min="8451" max="8702" width="9.21875" style="1"/>
    <col min="8703" max="8703" width="12.21875" style="1" customWidth="1"/>
    <col min="8704" max="8704" width="86.77734375" style="1" customWidth="1"/>
    <col min="8705" max="8705" width="37.77734375" style="1" customWidth="1"/>
    <col min="8706" max="8706" width="38.21875" style="1" customWidth="1"/>
    <col min="8707" max="8958" width="9.21875" style="1"/>
    <col min="8959" max="8959" width="12.21875" style="1" customWidth="1"/>
    <col min="8960" max="8960" width="86.77734375" style="1" customWidth="1"/>
    <col min="8961" max="8961" width="37.77734375" style="1" customWidth="1"/>
    <col min="8962" max="8962" width="38.21875" style="1" customWidth="1"/>
    <col min="8963" max="9214" width="9.21875" style="1"/>
    <col min="9215" max="9215" width="12.21875" style="1" customWidth="1"/>
    <col min="9216" max="9216" width="86.77734375" style="1" customWidth="1"/>
    <col min="9217" max="9217" width="37.77734375" style="1" customWidth="1"/>
    <col min="9218" max="9218" width="38.21875" style="1" customWidth="1"/>
    <col min="9219" max="9470" width="9.21875" style="1"/>
    <col min="9471" max="9471" width="12.21875" style="1" customWidth="1"/>
    <col min="9472" max="9472" width="86.77734375" style="1" customWidth="1"/>
    <col min="9473" max="9473" width="37.77734375" style="1" customWidth="1"/>
    <col min="9474" max="9474" width="38.21875" style="1" customWidth="1"/>
    <col min="9475" max="9726" width="9.21875" style="1"/>
    <col min="9727" max="9727" width="12.21875" style="1" customWidth="1"/>
    <col min="9728" max="9728" width="86.77734375" style="1" customWidth="1"/>
    <col min="9729" max="9729" width="37.77734375" style="1" customWidth="1"/>
    <col min="9730" max="9730" width="38.21875" style="1" customWidth="1"/>
    <col min="9731" max="9982" width="9.21875" style="1"/>
    <col min="9983" max="9983" width="12.21875" style="1" customWidth="1"/>
    <col min="9984" max="9984" width="86.77734375" style="1" customWidth="1"/>
    <col min="9985" max="9985" width="37.77734375" style="1" customWidth="1"/>
    <col min="9986" max="9986" width="38.21875" style="1" customWidth="1"/>
    <col min="9987" max="10238" width="9.21875" style="1"/>
    <col min="10239" max="10239" width="12.21875" style="1" customWidth="1"/>
    <col min="10240" max="10240" width="86.77734375" style="1" customWidth="1"/>
    <col min="10241" max="10241" width="37.77734375" style="1" customWidth="1"/>
    <col min="10242" max="10242" width="38.21875" style="1" customWidth="1"/>
    <col min="10243" max="10494" width="9.21875" style="1"/>
    <col min="10495" max="10495" width="12.21875" style="1" customWidth="1"/>
    <col min="10496" max="10496" width="86.77734375" style="1" customWidth="1"/>
    <col min="10497" max="10497" width="37.77734375" style="1" customWidth="1"/>
    <col min="10498" max="10498" width="38.21875" style="1" customWidth="1"/>
    <col min="10499" max="10750" width="9.21875" style="1"/>
    <col min="10751" max="10751" width="12.21875" style="1" customWidth="1"/>
    <col min="10752" max="10752" width="86.77734375" style="1" customWidth="1"/>
    <col min="10753" max="10753" width="37.77734375" style="1" customWidth="1"/>
    <col min="10754" max="10754" width="38.21875" style="1" customWidth="1"/>
    <col min="10755" max="11006" width="9.21875" style="1"/>
    <col min="11007" max="11007" width="12.21875" style="1" customWidth="1"/>
    <col min="11008" max="11008" width="86.77734375" style="1" customWidth="1"/>
    <col min="11009" max="11009" width="37.77734375" style="1" customWidth="1"/>
    <col min="11010" max="11010" width="38.21875" style="1" customWidth="1"/>
    <col min="11011" max="11262" width="9.21875" style="1"/>
    <col min="11263" max="11263" width="12.21875" style="1" customWidth="1"/>
    <col min="11264" max="11264" width="86.77734375" style="1" customWidth="1"/>
    <col min="11265" max="11265" width="37.77734375" style="1" customWidth="1"/>
    <col min="11266" max="11266" width="38.21875" style="1" customWidth="1"/>
    <col min="11267" max="11518" width="9.21875" style="1"/>
    <col min="11519" max="11519" width="12.21875" style="1" customWidth="1"/>
    <col min="11520" max="11520" width="86.77734375" style="1" customWidth="1"/>
    <col min="11521" max="11521" width="37.77734375" style="1" customWidth="1"/>
    <col min="11522" max="11522" width="38.21875" style="1" customWidth="1"/>
    <col min="11523" max="11774" width="9.21875" style="1"/>
    <col min="11775" max="11775" width="12.21875" style="1" customWidth="1"/>
    <col min="11776" max="11776" width="86.77734375" style="1" customWidth="1"/>
    <col min="11777" max="11777" width="37.77734375" style="1" customWidth="1"/>
    <col min="11778" max="11778" width="38.21875" style="1" customWidth="1"/>
    <col min="11779" max="12030" width="9.21875" style="1"/>
    <col min="12031" max="12031" width="12.21875" style="1" customWidth="1"/>
    <col min="12032" max="12032" width="86.77734375" style="1" customWidth="1"/>
    <col min="12033" max="12033" width="37.77734375" style="1" customWidth="1"/>
    <col min="12034" max="12034" width="38.21875" style="1" customWidth="1"/>
    <col min="12035" max="12286" width="9.21875" style="1"/>
    <col min="12287" max="12287" width="12.21875" style="1" customWidth="1"/>
    <col min="12288" max="12288" width="86.77734375" style="1" customWidth="1"/>
    <col min="12289" max="12289" width="37.77734375" style="1" customWidth="1"/>
    <col min="12290" max="12290" width="38.21875" style="1" customWidth="1"/>
    <col min="12291" max="12542" width="9.21875" style="1"/>
    <col min="12543" max="12543" width="12.21875" style="1" customWidth="1"/>
    <col min="12544" max="12544" width="86.77734375" style="1" customWidth="1"/>
    <col min="12545" max="12545" width="37.77734375" style="1" customWidth="1"/>
    <col min="12546" max="12546" width="38.21875" style="1" customWidth="1"/>
    <col min="12547" max="12798" width="9.21875" style="1"/>
    <col min="12799" max="12799" width="12.21875" style="1" customWidth="1"/>
    <col min="12800" max="12800" width="86.77734375" style="1" customWidth="1"/>
    <col min="12801" max="12801" width="37.77734375" style="1" customWidth="1"/>
    <col min="12802" max="12802" width="38.21875" style="1" customWidth="1"/>
    <col min="12803" max="13054" width="9.21875" style="1"/>
    <col min="13055" max="13055" width="12.21875" style="1" customWidth="1"/>
    <col min="13056" max="13056" width="86.77734375" style="1" customWidth="1"/>
    <col min="13057" max="13057" width="37.77734375" style="1" customWidth="1"/>
    <col min="13058" max="13058" width="38.21875" style="1" customWidth="1"/>
    <col min="13059" max="13310" width="9.21875" style="1"/>
    <col min="13311" max="13311" width="12.21875" style="1" customWidth="1"/>
    <col min="13312" max="13312" width="86.77734375" style="1" customWidth="1"/>
    <col min="13313" max="13313" width="37.77734375" style="1" customWidth="1"/>
    <col min="13314" max="13314" width="38.21875" style="1" customWidth="1"/>
    <col min="13315" max="13566" width="9.21875" style="1"/>
    <col min="13567" max="13567" width="12.21875" style="1" customWidth="1"/>
    <col min="13568" max="13568" width="86.77734375" style="1" customWidth="1"/>
    <col min="13569" max="13569" width="37.77734375" style="1" customWidth="1"/>
    <col min="13570" max="13570" width="38.21875" style="1" customWidth="1"/>
    <col min="13571" max="13822" width="9.21875" style="1"/>
    <col min="13823" max="13823" width="12.21875" style="1" customWidth="1"/>
    <col min="13824" max="13824" width="86.77734375" style="1" customWidth="1"/>
    <col min="13825" max="13825" width="37.77734375" style="1" customWidth="1"/>
    <col min="13826" max="13826" width="38.21875" style="1" customWidth="1"/>
    <col min="13827" max="14078" width="9.21875" style="1"/>
    <col min="14079" max="14079" width="12.21875" style="1" customWidth="1"/>
    <col min="14080" max="14080" width="86.77734375" style="1" customWidth="1"/>
    <col min="14081" max="14081" width="37.77734375" style="1" customWidth="1"/>
    <col min="14082" max="14082" width="38.21875" style="1" customWidth="1"/>
    <col min="14083" max="14334" width="9.21875" style="1"/>
    <col min="14335" max="14335" width="12.21875" style="1" customWidth="1"/>
    <col min="14336" max="14336" width="86.77734375" style="1" customWidth="1"/>
    <col min="14337" max="14337" width="37.77734375" style="1" customWidth="1"/>
    <col min="14338" max="14338" width="38.21875" style="1" customWidth="1"/>
    <col min="14339" max="14590" width="9.21875" style="1"/>
    <col min="14591" max="14591" width="12.21875" style="1" customWidth="1"/>
    <col min="14592" max="14592" width="86.77734375" style="1" customWidth="1"/>
    <col min="14593" max="14593" width="37.77734375" style="1" customWidth="1"/>
    <col min="14594" max="14594" width="38.21875" style="1" customWidth="1"/>
    <col min="14595" max="14846" width="9.21875" style="1"/>
    <col min="14847" max="14847" width="12.21875" style="1" customWidth="1"/>
    <col min="14848" max="14848" width="86.77734375" style="1" customWidth="1"/>
    <col min="14849" max="14849" width="37.77734375" style="1" customWidth="1"/>
    <col min="14850" max="14850" width="38.21875" style="1" customWidth="1"/>
    <col min="14851" max="15102" width="9.21875" style="1"/>
    <col min="15103" max="15103" width="12.21875" style="1" customWidth="1"/>
    <col min="15104" max="15104" width="86.77734375" style="1" customWidth="1"/>
    <col min="15105" max="15105" width="37.77734375" style="1" customWidth="1"/>
    <col min="15106" max="15106" width="38.21875" style="1" customWidth="1"/>
    <col min="15107" max="15358" width="9.21875" style="1"/>
    <col min="15359" max="15359" width="12.21875" style="1" customWidth="1"/>
    <col min="15360" max="15360" width="86.77734375" style="1" customWidth="1"/>
    <col min="15361" max="15361" width="37.77734375" style="1" customWidth="1"/>
    <col min="15362" max="15362" width="38.21875" style="1" customWidth="1"/>
    <col min="15363" max="15614" width="9.21875" style="1"/>
    <col min="15615" max="15615" width="12.21875" style="1" customWidth="1"/>
    <col min="15616" max="15616" width="86.77734375" style="1" customWidth="1"/>
    <col min="15617" max="15617" width="37.77734375" style="1" customWidth="1"/>
    <col min="15618" max="15618" width="38.21875" style="1" customWidth="1"/>
    <col min="15619" max="15870" width="9.21875" style="1"/>
    <col min="15871" max="15871" width="12.21875" style="1" customWidth="1"/>
    <col min="15872" max="15872" width="86.77734375" style="1" customWidth="1"/>
    <col min="15873" max="15873" width="37.77734375" style="1" customWidth="1"/>
    <col min="15874" max="15874" width="38.21875" style="1" customWidth="1"/>
    <col min="15875" max="16126" width="9.21875" style="1"/>
    <col min="16127" max="16127" width="12.21875" style="1" customWidth="1"/>
    <col min="16128" max="16128" width="86.77734375" style="1" customWidth="1"/>
    <col min="16129" max="16129" width="37.77734375" style="1" customWidth="1"/>
    <col min="16130" max="16130" width="38.21875" style="1" customWidth="1"/>
    <col min="16131" max="16384" width="9.21875" style="1"/>
  </cols>
  <sheetData>
    <row r="1" spans="1:6" ht="36.6" x14ac:dyDescent="0.7">
      <c r="B1" s="64" t="s">
        <v>108</v>
      </c>
      <c r="C1" s="16"/>
      <c r="E1" s="31"/>
    </row>
    <row r="2" spans="1:6" ht="17.399999999999999" x14ac:dyDescent="0.3">
      <c r="B2" s="2"/>
      <c r="C2" s="16"/>
      <c r="E2" s="2"/>
    </row>
    <row r="3" spans="1:6" ht="17.399999999999999" x14ac:dyDescent="0.3">
      <c r="B3" s="157" t="s">
        <v>24</v>
      </c>
      <c r="C3" s="158"/>
      <c r="D3" s="2"/>
      <c r="E3" s="14"/>
      <c r="F3" s="1"/>
    </row>
    <row r="4" spans="1:6" ht="18" thickBot="1" x14ac:dyDescent="0.35">
      <c r="B4" s="4"/>
      <c r="C4" s="17"/>
      <c r="E4" s="4"/>
    </row>
    <row r="5" spans="1:6" ht="55.95" customHeight="1" thickBot="1" x14ac:dyDescent="0.3">
      <c r="A5" s="13" t="s">
        <v>10</v>
      </c>
      <c r="B5" s="65" t="s">
        <v>23</v>
      </c>
      <c r="C5" s="66" t="s">
        <v>65</v>
      </c>
      <c r="D5" s="66" t="s">
        <v>63</v>
      </c>
      <c r="E5" s="67" t="s">
        <v>15</v>
      </c>
    </row>
    <row r="6" spans="1:6" ht="16.2" customHeight="1" thickBot="1" x14ac:dyDescent="0.35">
      <c r="B6" s="159" t="s">
        <v>81</v>
      </c>
      <c r="C6" s="160"/>
      <c r="D6" s="161"/>
      <c r="E6" s="162"/>
    </row>
    <row r="7" spans="1:6" ht="25.8" customHeight="1" x14ac:dyDescent="0.25">
      <c r="B7" s="18" t="str">
        <f>'2. Avropsmall'!B11</f>
        <v>Anbudsgivare erbjuder mobilt trygghetslarm som halsband / berlock</v>
      </c>
      <c r="C7" s="58">
        <f>'2. Avropsmall'!C11</f>
        <v>0</v>
      </c>
      <c r="D7" s="87" t="s">
        <v>13</v>
      </c>
      <c r="E7" s="52">
        <f>IF($D7="JA",'2. Avropsmall'!E11,0)</f>
        <v>0</v>
      </c>
      <c r="F7" s="15"/>
    </row>
    <row r="8" spans="1:6" ht="25.8" customHeight="1" x14ac:dyDescent="0.25">
      <c r="B8" s="18" t="str">
        <f>'2. Avropsmall'!B14</f>
        <v>Anbudsgivare erbjuder mobilt trygghetslarm utformat som skosula. Skosulor ska fungara för aktiva och passiva larm och ska kunna levereras i olika storlekar eller kunna anpassas till rätt storlek.</v>
      </c>
      <c r="C8" s="59">
        <f>'2. Avropsmall'!C14</f>
        <v>0</v>
      </c>
      <c r="D8" s="88" t="s">
        <v>13</v>
      </c>
      <c r="E8" s="52">
        <f>IF($D8="JA",'2. Avropsmall'!E14,0)</f>
        <v>0</v>
      </c>
      <c r="F8" s="15"/>
    </row>
    <row r="9" spans="1:6" ht="25.8" customHeight="1" x14ac:dyDescent="0.25">
      <c r="B9" s="18" t="str">
        <f>'2. Avropsmall'!B17</f>
        <v>Parkoppling med extern larmknapp</v>
      </c>
      <c r="C9" s="59">
        <f>'2. Avropsmall'!C17</f>
        <v>0</v>
      </c>
      <c r="D9" s="88" t="s">
        <v>13</v>
      </c>
      <c r="E9" s="52">
        <f>IF($D9="JA",'2. Avropsmall'!E17,0)</f>
        <v>0</v>
      </c>
      <c r="F9" s="15"/>
    </row>
    <row r="10" spans="1:6" ht="25.8" customHeight="1" x14ac:dyDescent="0.25">
      <c r="B10" s="18" t="str">
        <f>'2. Avropsmall'!B20</f>
        <v>Anbudsgivare som erbjuder aktivt mobilt trygghetslarm med positionering via A-GPS som sekundärt positioneringsalternativ</v>
      </c>
      <c r="C10" s="59">
        <f>'2. Avropsmall'!C20</f>
        <v>0</v>
      </c>
      <c r="D10" s="88" t="s">
        <v>13</v>
      </c>
      <c r="E10" s="52">
        <f>IF($D10="JA",'2. Avropsmall'!E20,0)</f>
        <v>0</v>
      </c>
      <c r="F10" s="15"/>
    </row>
    <row r="11" spans="1:6" s="5" customFormat="1" ht="25.8" customHeight="1" thickBot="1" x14ac:dyDescent="0.3">
      <c r="A11" s="12" t="s">
        <v>11</v>
      </c>
      <c r="B11" s="18" t="str">
        <f>'2. Avropsmall'!B23</f>
        <v>Anbudsgivare som erbjuder passivt mobilt trygghetslarm med positionering via A-GPS som sekundärt positioneringsalternativ</v>
      </c>
      <c r="C11" s="60">
        <f>'2. Avropsmall'!C23</f>
        <v>0</v>
      </c>
      <c r="D11" s="89" t="s">
        <v>13</v>
      </c>
      <c r="E11" s="52">
        <f>IF($D11="JA",'2. Avropsmall'!E23,0)</f>
        <v>0</v>
      </c>
      <c r="F11" s="15"/>
    </row>
    <row r="12" spans="1:6" ht="16.2" customHeight="1" thickBot="1" x14ac:dyDescent="0.3">
      <c r="B12" s="153" t="s">
        <v>69</v>
      </c>
      <c r="C12" s="154"/>
      <c r="D12" s="154"/>
      <c r="E12" s="163"/>
      <c r="F12" s="15"/>
    </row>
    <row r="13" spans="1:6" ht="13.8" thickBot="1" x14ac:dyDescent="0.3">
      <c r="A13" s="12" t="s">
        <v>12</v>
      </c>
      <c r="B13" s="18" t="str">
        <f>'2. Avropsmall'!B34</f>
        <v>Anbudsgivaren erbjuder larmmottagning där det finns personal som förstår och talar ytterligare tre språk.</v>
      </c>
      <c r="C13" s="58">
        <f>'2. Avropsmall'!C34</f>
        <v>0</v>
      </c>
      <c r="D13" s="90" t="s">
        <v>13</v>
      </c>
      <c r="E13" s="52">
        <f>IF($D13="JA",'2. Avropsmall'!E34,0)</f>
        <v>0</v>
      </c>
      <c r="F13" s="15"/>
    </row>
    <row r="14" spans="1:6" s="5" customFormat="1" ht="16.2" customHeight="1" thickBot="1" x14ac:dyDescent="0.35">
      <c r="A14" s="12"/>
      <c r="B14" s="153" t="s">
        <v>70</v>
      </c>
      <c r="C14" s="154"/>
      <c r="D14" s="155"/>
      <c r="E14" s="156"/>
      <c r="F14" s="15"/>
    </row>
    <row r="15" spans="1:6" s="5" customFormat="1" ht="34.200000000000003" customHeight="1" x14ac:dyDescent="0.25">
      <c r="A15" s="12"/>
      <c r="B15" s="91" t="str">
        <f>'2. Avropsmall'!B41</f>
        <v>Exempel: I avropsförfrågan har ni möjlighet att begära att uppfyllandet av utvärderingskriterierna ska bevisas genom t.ex. anbudspresentationer, intervjuer, referenstagning eller tester.</v>
      </c>
      <c r="C15" s="58">
        <f>'2. Avropsmall'!C41</f>
        <v>0</v>
      </c>
      <c r="D15" s="61" t="s">
        <v>13</v>
      </c>
      <c r="E15" s="53">
        <f>IF($D15="JA",'2. Avropsmall'!E41,0)</f>
        <v>0</v>
      </c>
      <c r="F15" s="15"/>
    </row>
    <row r="16" spans="1:6" s="5" customFormat="1" ht="16.2" customHeight="1" x14ac:dyDescent="0.25">
      <c r="A16" s="12"/>
      <c r="B16" s="92" t="str">
        <f>'2. Avropsmall'!B42</f>
        <v xml:space="preserve">Exempel: Vilka språk vill ni precisera? </v>
      </c>
      <c r="C16" s="59">
        <f>'2. Avropsmall'!C42</f>
        <v>0</v>
      </c>
      <c r="D16" s="62" t="s">
        <v>13</v>
      </c>
      <c r="E16" s="54">
        <f>IF($D16="JA",'2. Avropsmall'!E42,0)</f>
        <v>0</v>
      </c>
      <c r="F16" s="15"/>
    </row>
    <row r="17" spans="1:6" s="5" customFormat="1" ht="16.2" customHeight="1" x14ac:dyDescent="0.25">
      <c r="A17" s="12"/>
      <c r="B17" s="92">
        <f>'2. Avropsmall'!B43</f>
        <v>0</v>
      </c>
      <c r="C17" s="59">
        <f>'2. Avropsmall'!C43</f>
        <v>0</v>
      </c>
      <c r="D17" s="62" t="s">
        <v>13</v>
      </c>
      <c r="E17" s="54">
        <f>IF($D17="JA",'2. Avropsmall'!E43,0)</f>
        <v>0</v>
      </c>
      <c r="F17" s="15"/>
    </row>
    <row r="18" spans="1:6" s="5" customFormat="1" ht="16.2" customHeight="1" x14ac:dyDescent="0.25">
      <c r="A18" s="12"/>
      <c r="B18" s="92">
        <f>'2. Avropsmall'!B44</f>
        <v>0</v>
      </c>
      <c r="C18" s="59">
        <f>'2. Avropsmall'!C44</f>
        <v>0</v>
      </c>
      <c r="D18" s="62" t="s">
        <v>13</v>
      </c>
      <c r="E18" s="54">
        <f>IF($D18="JA",'2. Avropsmall'!E44,0)</f>
        <v>0</v>
      </c>
      <c r="F18" s="15"/>
    </row>
    <row r="19" spans="1:6" s="5" customFormat="1" ht="16.2" customHeight="1" x14ac:dyDescent="0.25">
      <c r="A19" s="12"/>
      <c r="B19" s="92">
        <f>'2. Avropsmall'!B45</f>
        <v>0</v>
      </c>
      <c r="C19" s="59">
        <f>'2. Avropsmall'!C45</f>
        <v>0</v>
      </c>
      <c r="D19" s="62" t="s">
        <v>13</v>
      </c>
      <c r="E19" s="54">
        <f>IF($D19="JA",'2. Avropsmall'!E45,0)</f>
        <v>0</v>
      </c>
      <c r="F19" s="15"/>
    </row>
    <row r="20" spans="1:6" s="5" customFormat="1" ht="16.2" customHeight="1" thickBot="1" x14ac:dyDescent="0.3">
      <c r="A20" s="12"/>
      <c r="B20" s="93">
        <f>'2. Avropsmall'!B46</f>
        <v>0</v>
      </c>
      <c r="C20" s="60">
        <f>'2. Avropsmall'!C46</f>
        <v>0</v>
      </c>
      <c r="D20" s="63" t="s">
        <v>13</v>
      </c>
      <c r="E20" s="55">
        <f>IF($D20="JA",'2. Avropsmall'!E46,0)</f>
        <v>0</v>
      </c>
      <c r="F20" s="15"/>
    </row>
    <row r="21" spans="1:6" x14ac:dyDescent="0.25">
      <c r="D21" s="7" t="s">
        <v>17</v>
      </c>
      <c r="E21" s="10">
        <f>SUMIFS(E7:E20,C7:C20,"UTVÄRDERINGSKRITERIUM",D7:D20,"JA")</f>
        <v>0</v>
      </c>
      <c r="F21" s="15"/>
    </row>
  </sheetData>
  <protectedRanges>
    <protectedRange sqref="D15:D20 D13 D7:D11" name="Område1"/>
  </protectedRanges>
  <mergeCells count="4">
    <mergeCell ref="B14:E14"/>
    <mergeCell ref="B3:C3"/>
    <mergeCell ref="B6:E6"/>
    <mergeCell ref="B12:E12"/>
  </mergeCells>
  <conditionalFormatting sqref="B3">
    <cfRule type="containsText" dxfId="27" priority="56" operator="containsText" text="UTGÅR">
      <formula>NOT(ISERROR(SEARCH("UTGÅR",B3)))</formula>
    </cfRule>
    <cfRule type="containsText" dxfId="26" priority="57" operator="containsText" text="INGET">
      <formula>NOT(ISERROR(SEARCH("INGET",B3)))</formula>
    </cfRule>
    <cfRule type="cellIs" dxfId="25" priority="58" operator="equal">
      <formula>"BÖR"</formula>
    </cfRule>
    <cfRule type="cellIs" dxfId="24" priority="59" operator="equal">
      <formula>"SKA"</formula>
    </cfRule>
  </conditionalFormatting>
  <conditionalFormatting sqref="B3">
    <cfRule type="containsText" dxfId="23" priority="55" operator="containsText" text="ANGE">
      <formula>NOT(ISERROR(SEARCH("ANGE",B3)))</formula>
    </cfRule>
  </conditionalFormatting>
  <conditionalFormatting sqref="E1">
    <cfRule type="cellIs" dxfId="22" priority="43" operator="equal">
      <formula>"KRAVET UTGÅR"</formula>
    </cfRule>
    <cfRule type="cellIs" dxfId="21" priority="44" operator="equal">
      <formula>"INGET MERVÄRDE"</formula>
    </cfRule>
    <cfRule type="cellIs" dxfId="20" priority="45" operator="equal">
      <formula>"BÖR"</formula>
    </cfRule>
    <cfRule type="cellIs" dxfId="19" priority="46" operator="equal">
      <formula>"SKA"</formula>
    </cfRule>
  </conditionalFormatting>
  <conditionalFormatting sqref="E1">
    <cfRule type="cellIs" dxfId="18" priority="42" operator="equal">
      <formula>"ANGE MERVÄRDE:"</formula>
    </cfRule>
  </conditionalFormatting>
  <conditionalFormatting sqref="D13 D7:D11">
    <cfRule type="cellIs" dxfId="17" priority="41" operator="equal">
      <formula>"Nej"</formula>
    </cfRule>
  </conditionalFormatting>
  <conditionalFormatting sqref="D15:D20">
    <cfRule type="cellIs" dxfId="16" priority="37" operator="equal">
      <formula>"Nej"</formula>
    </cfRule>
  </conditionalFormatting>
  <conditionalFormatting sqref="C15:C20 C7:C11">
    <cfRule type="cellIs" dxfId="15" priority="20" operator="equal">
      <formula>"BÖR"</formula>
    </cfRule>
  </conditionalFormatting>
  <conditionalFormatting sqref="C15:C20 C7:C11">
    <cfRule type="cellIs" dxfId="14" priority="19" operator="equal">
      <formula>"SKA"</formula>
    </cfRule>
  </conditionalFormatting>
  <conditionalFormatting sqref="C15:C20 C7:C11">
    <cfRule type="cellIs" dxfId="13" priority="18" operator="equal">
      <formula>"KRAVET UTGÅR"</formula>
    </cfRule>
  </conditionalFormatting>
  <conditionalFormatting sqref="B1">
    <cfRule type="cellIs" dxfId="12" priority="14" operator="equal">
      <formula>"KRAVET UTGÅR"</formula>
    </cfRule>
    <cfRule type="cellIs" dxfId="11" priority="15" operator="equal">
      <formula>"INGET MERVÄRDE"</formula>
    </cfRule>
    <cfRule type="cellIs" dxfId="10" priority="16" operator="equal">
      <formula>"BÖR"</formula>
    </cfRule>
    <cfRule type="cellIs" dxfId="9" priority="17" operator="equal">
      <formula>"SKA"</formula>
    </cfRule>
  </conditionalFormatting>
  <conditionalFormatting sqref="B1">
    <cfRule type="cellIs" dxfId="8" priority="13" operator="equal">
      <formula>"ANGE MERVÄRDE:"</formula>
    </cfRule>
  </conditionalFormatting>
  <conditionalFormatting sqref="C13">
    <cfRule type="cellIs" dxfId="7" priority="12" operator="equal">
      <formula>"BÖR"</formula>
    </cfRule>
  </conditionalFormatting>
  <conditionalFormatting sqref="C13">
    <cfRule type="cellIs" dxfId="6" priority="11" operator="equal">
      <formula>"SKA"</formula>
    </cfRule>
  </conditionalFormatting>
  <conditionalFormatting sqref="C13">
    <cfRule type="cellIs" dxfId="5" priority="10" operator="equal">
      <formula>"KRAVET UTGÅR"</formula>
    </cfRule>
  </conditionalFormatting>
  <pageMargins left="0.25" right="0.25" top="0.75" bottom="0.75" header="0.3" footer="0.3"/>
  <pageSetup paperSize="9" scale="6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'Rör ej'!$A$3:$A$4</xm:f>
          </x14:formula1>
          <xm:sqref>D15:D20 D13 D7:D11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B1:K50"/>
  <sheetViews>
    <sheetView zoomScale="120" zoomScaleNormal="120" zoomScaleSheetLayoutView="100" workbookViewId="0">
      <selection activeCell="C25" sqref="C25"/>
    </sheetView>
  </sheetViews>
  <sheetFormatPr defaultColWidth="9.21875" defaultRowHeight="14.4" x14ac:dyDescent="0.3"/>
  <cols>
    <col min="1" max="1" width="2.21875" style="20" customWidth="1"/>
    <col min="2" max="2" width="69.21875" style="20" bestFit="1" customWidth="1"/>
    <col min="3" max="3" width="10.44140625" style="20" customWidth="1"/>
    <col min="4" max="4" width="15.21875" style="20" customWidth="1"/>
    <col min="5" max="5" width="23" style="20" customWidth="1"/>
    <col min="6" max="6" width="16.44140625" style="20" customWidth="1"/>
    <col min="7" max="7" width="17.44140625" style="20" customWidth="1"/>
    <col min="8" max="9" width="18.21875" style="20" customWidth="1"/>
    <col min="10" max="16384" width="9.21875" style="20"/>
  </cols>
  <sheetData>
    <row r="1" spans="2:11" ht="36.450000000000003" customHeight="1" thickBot="1" x14ac:dyDescent="0.45">
      <c r="B1" s="64" t="s">
        <v>107</v>
      </c>
      <c r="C1" s="21"/>
      <c r="D1" s="21"/>
      <c r="F1"/>
      <c r="G1" s="22" t="s">
        <v>2</v>
      </c>
      <c r="H1" s="188"/>
      <c r="I1" s="189"/>
      <c r="J1" s="19"/>
      <c r="K1" s="19"/>
    </row>
    <row r="2" spans="2:11" ht="15" thickBot="1" x14ac:dyDescent="0.35">
      <c r="B2" s="19"/>
      <c r="C2" s="19"/>
      <c r="D2" s="19"/>
      <c r="E2" s="19"/>
      <c r="F2"/>
      <c r="H2" s="19"/>
      <c r="I2" s="19"/>
      <c r="J2" s="19"/>
      <c r="K2" s="19"/>
    </row>
    <row r="3" spans="2:11" ht="49.95" customHeight="1" thickBot="1" x14ac:dyDescent="0.35">
      <c r="B3" s="68" t="s">
        <v>86</v>
      </c>
      <c r="C3" s="69" t="s">
        <v>38</v>
      </c>
      <c r="D3" s="69" t="s">
        <v>57</v>
      </c>
      <c r="E3" s="173" t="s">
        <v>58</v>
      </c>
      <c r="F3" s="174"/>
      <c r="G3" s="19"/>
      <c r="H3" s="81" t="s">
        <v>62</v>
      </c>
      <c r="I3" s="82">
        <f>$E$12+$E$28+$E$42+F32+E50+E36+F46</f>
        <v>0</v>
      </c>
      <c r="J3" s="19"/>
      <c r="K3" s="19"/>
    </row>
    <row r="4" spans="2:11" ht="14.25" customHeight="1" thickBot="1" x14ac:dyDescent="0.35">
      <c r="B4" s="170" t="s">
        <v>93</v>
      </c>
      <c r="C4" s="171"/>
      <c r="D4" s="171"/>
      <c r="E4" s="171"/>
      <c r="F4" s="172"/>
      <c r="G4" s="19"/>
      <c r="H4" s="19"/>
      <c r="I4" s="19"/>
      <c r="J4" s="19"/>
      <c r="K4" s="19"/>
    </row>
    <row r="5" spans="2:11" ht="14.25" customHeight="1" thickBot="1" x14ac:dyDescent="0.35">
      <c r="B5" s="71" t="s">
        <v>87</v>
      </c>
      <c r="C5" s="48">
        <v>0</v>
      </c>
      <c r="D5" s="49">
        <v>0</v>
      </c>
      <c r="E5" s="164">
        <f>C5*D5</f>
        <v>0</v>
      </c>
      <c r="F5" s="165"/>
      <c r="G5" s="19"/>
      <c r="H5" s="83" t="s">
        <v>6</v>
      </c>
      <c r="I5" s="84">
        <f>'3. Svarsmall'!E21</f>
        <v>0</v>
      </c>
      <c r="J5" s="19"/>
      <c r="K5" s="19"/>
    </row>
    <row r="6" spans="2:11" ht="14.25" customHeight="1" thickBot="1" x14ac:dyDescent="0.35">
      <c r="B6" s="71" t="s">
        <v>88</v>
      </c>
      <c r="C6" s="48">
        <v>0</v>
      </c>
      <c r="D6" s="49">
        <v>0</v>
      </c>
      <c r="E6" s="164">
        <f t="shared" ref="E6" si="0">C6*D6</f>
        <v>0</v>
      </c>
      <c r="F6" s="165"/>
      <c r="G6" s="19"/>
      <c r="H6" s="19"/>
      <c r="I6" s="19"/>
      <c r="J6" s="19"/>
      <c r="K6" s="19"/>
    </row>
    <row r="7" spans="2:11" ht="14.25" customHeight="1" thickBot="1" x14ac:dyDescent="0.35">
      <c r="B7" s="170" t="s">
        <v>89</v>
      </c>
      <c r="C7" s="171"/>
      <c r="D7" s="171"/>
      <c r="E7" s="171"/>
      <c r="F7" s="172"/>
      <c r="G7" s="23"/>
      <c r="H7" s="85" t="s">
        <v>7</v>
      </c>
      <c r="I7" s="86">
        <f>$I3-$I$5</f>
        <v>0</v>
      </c>
      <c r="J7" s="19"/>
    </row>
    <row r="8" spans="2:11" ht="14.25" customHeight="1" thickBot="1" x14ac:dyDescent="0.35">
      <c r="B8" s="71" t="s">
        <v>87</v>
      </c>
      <c r="C8" s="48">
        <v>0</v>
      </c>
      <c r="D8" s="49">
        <v>0</v>
      </c>
      <c r="E8" s="164">
        <f>C8*D8</f>
        <v>0</v>
      </c>
      <c r="F8" s="165"/>
      <c r="G8" s="19"/>
      <c r="H8" s="19"/>
      <c r="I8" s="19"/>
      <c r="J8" s="19"/>
    </row>
    <row r="9" spans="2:11" ht="14.25" customHeight="1" thickBot="1" x14ac:dyDescent="0.35">
      <c r="B9" s="71" t="s">
        <v>88</v>
      </c>
      <c r="C9" s="48">
        <v>0</v>
      </c>
      <c r="D9" s="49">
        <v>0</v>
      </c>
      <c r="E9" s="164">
        <f>C9*D9</f>
        <v>0</v>
      </c>
      <c r="F9" s="165"/>
      <c r="G9" s="19"/>
      <c r="H9" s="19"/>
      <c r="I9" s="19"/>
      <c r="J9" s="19"/>
    </row>
    <row r="10" spans="2:11" ht="21.45" customHeight="1" thickBot="1" x14ac:dyDescent="0.35">
      <c r="B10" s="57" t="s">
        <v>3</v>
      </c>
      <c r="C10" s="50">
        <v>0</v>
      </c>
      <c r="D10" s="175"/>
      <c r="E10" s="176"/>
      <c r="F10" s="177"/>
      <c r="G10" s="19"/>
      <c r="H10" s="19"/>
      <c r="I10" s="19"/>
      <c r="J10" s="19"/>
    </row>
    <row r="11" spans="2:11" ht="18.45" customHeight="1" thickBot="1" x14ac:dyDescent="0.35">
      <c r="B11" s="190" t="s">
        <v>4</v>
      </c>
      <c r="C11" s="191"/>
      <c r="D11" s="192"/>
      <c r="E11" s="166">
        <f>SUM(E5:E9)</f>
        <v>0</v>
      </c>
      <c r="F11" s="167"/>
      <c r="G11" s="19"/>
      <c r="H11" s="19"/>
      <c r="I11" s="19"/>
      <c r="J11" s="19"/>
    </row>
    <row r="12" spans="2:11" ht="19.2" customHeight="1" thickBot="1" x14ac:dyDescent="0.35">
      <c r="B12" s="193" t="s">
        <v>90</v>
      </c>
      <c r="C12" s="194"/>
      <c r="D12" s="195"/>
      <c r="E12" s="168">
        <f>E11*C10</f>
        <v>0</v>
      </c>
      <c r="F12" s="169"/>
      <c r="G12" s="19"/>
      <c r="H12" s="19"/>
      <c r="I12" s="19"/>
      <c r="J12" s="19"/>
    </row>
    <row r="13" spans="2:11" ht="14.25" customHeight="1" thickBot="1" x14ac:dyDescent="0.35">
      <c r="B13" s="19"/>
      <c r="C13" s="19"/>
      <c r="D13" s="19"/>
      <c r="E13" s="19"/>
      <c r="F13" s="19"/>
      <c r="G13" s="19"/>
      <c r="H13" s="19"/>
      <c r="I13" s="19"/>
      <c r="J13" s="19"/>
    </row>
    <row r="14" spans="2:11" ht="39" customHeight="1" thickBot="1" x14ac:dyDescent="0.35">
      <c r="B14" s="68" t="s">
        <v>91</v>
      </c>
      <c r="C14" s="69" t="s">
        <v>38</v>
      </c>
      <c r="D14" s="69" t="s">
        <v>59</v>
      </c>
      <c r="E14" s="173" t="s">
        <v>95</v>
      </c>
      <c r="F14" s="174"/>
      <c r="G14" s="19"/>
      <c r="H14" s="19"/>
      <c r="I14" s="19"/>
      <c r="J14" s="19"/>
    </row>
    <row r="15" spans="2:11" ht="14.25" customHeight="1" thickBot="1" x14ac:dyDescent="0.35">
      <c r="B15" s="170" t="s">
        <v>94</v>
      </c>
      <c r="C15" s="171"/>
      <c r="D15" s="171"/>
      <c r="E15" s="171"/>
      <c r="F15" s="172"/>
      <c r="G15" s="19"/>
      <c r="H15" s="19"/>
      <c r="I15" s="19"/>
      <c r="J15" s="19"/>
    </row>
    <row r="16" spans="2:11" ht="14.25" customHeight="1" thickBot="1" x14ac:dyDescent="0.35">
      <c r="B16" s="71" t="s">
        <v>96</v>
      </c>
      <c r="C16" s="48">
        <v>0</v>
      </c>
      <c r="D16" s="49">
        <v>0</v>
      </c>
      <c r="E16" s="164">
        <f t="shared" ref="E16:E19" si="1">C16*D16</f>
        <v>0</v>
      </c>
      <c r="F16" s="165"/>
      <c r="G16" s="19"/>
      <c r="H16" s="19"/>
      <c r="I16" s="19"/>
      <c r="J16" s="19"/>
    </row>
    <row r="17" spans="2:10" ht="26.25" customHeight="1" thickBot="1" x14ac:dyDescent="0.35">
      <c r="B17" s="71" t="s">
        <v>103</v>
      </c>
      <c r="C17" s="48">
        <v>0</v>
      </c>
      <c r="D17" s="49">
        <v>0</v>
      </c>
      <c r="E17" s="164">
        <f t="shared" si="1"/>
        <v>0</v>
      </c>
      <c r="F17" s="165"/>
      <c r="G17" s="19"/>
      <c r="H17" s="19"/>
      <c r="I17" s="19"/>
      <c r="J17" s="19"/>
    </row>
    <row r="18" spans="2:10" ht="14.25" customHeight="1" thickBot="1" x14ac:dyDescent="0.35">
      <c r="B18" s="71" t="s">
        <v>88</v>
      </c>
      <c r="C18" s="48">
        <v>0</v>
      </c>
      <c r="D18" s="56">
        <v>0</v>
      </c>
      <c r="E18" s="164">
        <f t="shared" si="1"/>
        <v>0</v>
      </c>
      <c r="F18" s="165"/>
      <c r="G18" s="19"/>
      <c r="H18" s="19"/>
      <c r="I18" s="19"/>
      <c r="J18" s="19"/>
    </row>
    <row r="19" spans="2:10" ht="26.25" customHeight="1" thickBot="1" x14ac:dyDescent="0.35">
      <c r="B19" s="71" t="s">
        <v>104</v>
      </c>
      <c r="C19" s="48">
        <v>0</v>
      </c>
      <c r="D19" s="56">
        <v>0</v>
      </c>
      <c r="E19" s="164">
        <f t="shared" si="1"/>
        <v>0</v>
      </c>
      <c r="F19" s="165"/>
      <c r="G19" s="19"/>
      <c r="H19" s="19"/>
      <c r="I19" s="19"/>
      <c r="J19" s="19"/>
    </row>
    <row r="20" spans="2:10" ht="15" thickBot="1" x14ac:dyDescent="0.35">
      <c r="B20" s="170" t="s">
        <v>92</v>
      </c>
      <c r="C20" s="171"/>
      <c r="D20" s="171"/>
      <c r="E20" s="171"/>
      <c r="F20" s="172"/>
      <c r="G20" s="19"/>
      <c r="H20" s="19"/>
      <c r="I20" s="19"/>
      <c r="J20" s="19"/>
    </row>
    <row r="21" spans="2:10" ht="14.25" customHeight="1" thickBot="1" x14ac:dyDescent="0.35">
      <c r="B21" s="71" t="s">
        <v>87</v>
      </c>
      <c r="C21" s="48">
        <v>0</v>
      </c>
      <c r="D21" s="49">
        <v>0</v>
      </c>
      <c r="E21" s="164">
        <f t="shared" ref="E21:E24" si="2">C21*D21</f>
        <v>0</v>
      </c>
      <c r="F21" s="165"/>
      <c r="G21" s="19"/>
      <c r="H21" s="19"/>
      <c r="I21" s="19"/>
      <c r="J21" s="19"/>
    </row>
    <row r="22" spans="2:10" ht="27.75" customHeight="1" thickBot="1" x14ac:dyDescent="0.35">
      <c r="B22" s="71" t="s">
        <v>105</v>
      </c>
      <c r="C22" s="48">
        <v>0</v>
      </c>
      <c r="D22" s="49">
        <v>0</v>
      </c>
      <c r="E22" s="164">
        <f t="shared" si="2"/>
        <v>0</v>
      </c>
      <c r="F22" s="165"/>
      <c r="G22" s="19"/>
      <c r="H22" s="19"/>
      <c r="I22" s="19"/>
      <c r="J22" s="19"/>
    </row>
    <row r="23" spans="2:10" ht="14.25" customHeight="1" thickBot="1" x14ac:dyDescent="0.35">
      <c r="B23" s="71" t="s">
        <v>88</v>
      </c>
      <c r="C23" s="48">
        <v>0</v>
      </c>
      <c r="D23" s="56">
        <v>0</v>
      </c>
      <c r="E23" s="164">
        <f t="shared" si="2"/>
        <v>0</v>
      </c>
      <c r="F23" s="165"/>
      <c r="G23" s="19"/>
      <c r="H23" s="19"/>
      <c r="I23" s="19"/>
      <c r="J23" s="19"/>
    </row>
    <row r="24" spans="2:10" ht="27.75" customHeight="1" thickBot="1" x14ac:dyDescent="0.35">
      <c r="B24" s="71" t="s">
        <v>106</v>
      </c>
      <c r="C24" s="48">
        <v>0</v>
      </c>
      <c r="D24" s="56">
        <v>0</v>
      </c>
      <c r="E24" s="164">
        <f t="shared" si="2"/>
        <v>0</v>
      </c>
      <c r="F24" s="165"/>
      <c r="G24" s="19"/>
      <c r="H24" s="19"/>
      <c r="I24" s="19"/>
      <c r="J24" s="19"/>
    </row>
    <row r="25" spans="2:10" ht="23.25" customHeight="1" thickBot="1" x14ac:dyDescent="0.35">
      <c r="B25" s="57" t="s">
        <v>3</v>
      </c>
      <c r="C25" s="48">
        <v>0</v>
      </c>
      <c r="D25" s="175"/>
      <c r="E25" s="176"/>
      <c r="F25" s="177"/>
      <c r="G25" s="19"/>
      <c r="H25" s="19"/>
      <c r="I25" s="19"/>
      <c r="J25" s="19"/>
    </row>
    <row r="26" spans="2:10" ht="19.2" customHeight="1" thickBot="1" x14ac:dyDescent="0.35">
      <c r="B26" s="190" t="s">
        <v>8</v>
      </c>
      <c r="C26" s="191"/>
      <c r="D26" s="192"/>
      <c r="E26" s="198">
        <f>SUM(C16*D16)+(C17*D17)+(C18*D18)+(C19*D19)+(C21*D21)+(C22*D22)+(C23*D23)+(C24*D24)</f>
        <v>0</v>
      </c>
      <c r="F26" s="199"/>
      <c r="G26" s="19"/>
      <c r="H26" s="19"/>
      <c r="I26" s="19"/>
      <c r="J26" s="19"/>
    </row>
    <row r="27" spans="2:10" ht="19.2" customHeight="1" thickBot="1" x14ac:dyDescent="0.35">
      <c r="B27" s="190" t="s">
        <v>9</v>
      </c>
      <c r="C27" s="191"/>
      <c r="D27" s="192"/>
      <c r="E27" s="196">
        <f>SUM(C16*E16)+(C17*E17)+(C18*E18)+(C19*E19)+(C21*E21)+(C22*E22)+(C23*E23)+(C24*E24)</f>
        <v>0</v>
      </c>
      <c r="F27" s="197"/>
      <c r="G27" s="19"/>
      <c r="H27" s="19"/>
      <c r="I27" s="19"/>
      <c r="J27" s="19"/>
    </row>
    <row r="28" spans="2:10" ht="19.5" customHeight="1" thickBot="1" x14ac:dyDescent="0.35">
      <c r="B28" s="193" t="s">
        <v>18</v>
      </c>
      <c r="C28" s="194"/>
      <c r="D28" s="195"/>
      <c r="E28" s="168">
        <f>(E27*C25)+E26</f>
        <v>0</v>
      </c>
      <c r="F28" s="169"/>
      <c r="G28" s="19"/>
      <c r="H28" s="19"/>
      <c r="I28" s="19"/>
      <c r="J28" s="19"/>
    </row>
    <row r="29" spans="2:10" ht="14.25" customHeight="1" thickBot="1" x14ac:dyDescent="0.35">
      <c r="B29" s="19"/>
      <c r="C29" s="19"/>
      <c r="D29" s="19"/>
      <c r="E29" s="19"/>
      <c r="F29" s="19"/>
      <c r="G29" s="19"/>
      <c r="H29" s="19"/>
      <c r="I29" s="19"/>
      <c r="J29" s="19"/>
    </row>
    <row r="30" spans="2:10" ht="55.8" thickBot="1" x14ac:dyDescent="0.35">
      <c r="B30" s="68" t="s">
        <v>49</v>
      </c>
      <c r="C30" s="69" t="s">
        <v>48</v>
      </c>
      <c r="D30" s="69" t="s">
        <v>72</v>
      </c>
      <c r="E30" s="69" t="s">
        <v>39</v>
      </c>
      <c r="F30" s="69" t="s">
        <v>67</v>
      </c>
    </row>
    <row r="31" spans="2:10" ht="15" thickBot="1" x14ac:dyDescent="0.35">
      <c r="B31" s="73" t="s">
        <v>0</v>
      </c>
      <c r="C31" s="48">
        <v>0</v>
      </c>
      <c r="D31" s="51">
        <v>0</v>
      </c>
      <c r="E31" s="51">
        <v>0</v>
      </c>
      <c r="F31" s="74">
        <f>E31*D31</f>
        <v>0</v>
      </c>
    </row>
    <row r="32" spans="2:10" ht="19.5" customHeight="1" x14ac:dyDescent="0.3">
      <c r="B32" s="181" t="s">
        <v>51</v>
      </c>
      <c r="C32" s="182"/>
      <c r="D32" s="180"/>
      <c r="E32" s="72"/>
      <c r="F32" s="72">
        <f>SUM(F31)</f>
        <v>0</v>
      </c>
    </row>
    <row r="33" spans="2:10" customFormat="1" ht="15" thickBot="1" x14ac:dyDescent="0.35"/>
    <row r="34" spans="2:10" ht="69.599999999999994" thickBot="1" x14ac:dyDescent="0.35">
      <c r="B34" s="68" t="s">
        <v>50</v>
      </c>
      <c r="C34" s="69" t="s">
        <v>52</v>
      </c>
      <c r="D34" s="69" t="s">
        <v>39</v>
      </c>
      <c r="E34" s="75"/>
      <c r="F34" s="95" t="s">
        <v>67</v>
      </c>
    </row>
    <row r="35" spans="2:10" ht="15" thickBot="1" x14ac:dyDescent="0.35">
      <c r="B35" s="70" t="s">
        <v>56</v>
      </c>
      <c r="C35" s="48">
        <v>0</v>
      </c>
      <c r="D35" s="51">
        <v>0</v>
      </c>
      <c r="E35" s="200">
        <f>D35*C35</f>
        <v>0</v>
      </c>
      <c r="F35" s="201"/>
    </row>
    <row r="36" spans="2:10" ht="19.5" customHeight="1" x14ac:dyDescent="0.3">
      <c r="B36" s="181" t="s">
        <v>64</v>
      </c>
      <c r="C36" s="182"/>
      <c r="D36" s="180"/>
      <c r="E36" s="186">
        <f>SUM(E35)</f>
        <v>0</v>
      </c>
      <c r="F36" s="187"/>
    </row>
    <row r="37" spans="2:10" customFormat="1" ht="15" thickBot="1" x14ac:dyDescent="0.35"/>
    <row r="38" spans="2:10" ht="55.8" thickBot="1" x14ac:dyDescent="0.35">
      <c r="B38" s="68" t="s">
        <v>1</v>
      </c>
      <c r="C38" s="69" t="s">
        <v>42</v>
      </c>
      <c r="D38" s="69" t="s">
        <v>60</v>
      </c>
      <c r="E38" s="75"/>
      <c r="F38" s="95" t="s">
        <v>67</v>
      </c>
    </row>
    <row r="39" spans="2:10" ht="15" thickBot="1" x14ac:dyDescent="0.35">
      <c r="B39" s="71" t="s">
        <v>40</v>
      </c>
      <c r="C39" s="48">
        <v>0</v>
      </c>
      <c r="D39" s="51">
        <v>0</v>
      </c>
      <c r="E39" s="164">
        <f>C39*D39</f>
        <v>0</v>
      </c>
      <c r="F39" s="165"/>
    </row>
    <row r="40" spans="2:10" ht="15" thickBot="1" x14ac:dyDescent="0.35">
      <c r="B40" s="71" t="s">
        <v>41</v>
      </c>
      <c r="C40" s="48">
        <v>0</v>
      </c>
      <c r="D40" s="51">
        <v>0</v>
      </c>
      <c r="E40" s="164">
        <f>C40*D40</f>
        <v>0</v>
      </c>
      <c r="F40" s="165"/>
    </row>
    <row r="41" spans="2:10" ht="23.25" customHeight="1" thickBot="1" x14ac:dyDescent="0.35">
      <c r="B41" s="57" t="s">
        <v>3</v>
      </c>
      <c r="C41" s="48">
        <v>0</v>
      </c>
      <c r="D41" s="175"/>
      <c r="E41" s="176"/>
      <c r="F41" s="177"/>
      <c r="G41" s="19"/>
      <c r="H41" s="19"/>
      <c r="I41" s="19"/>
      <c r="J41" s="19"/>
    </row>
    <row r="42" spans="2:10" ht="19.5" customHeight="1" x14ac:dyDescent="0.3">
      <c r="B42" s="181" t="s">
        <v>43</v>
      </c>
      <c r="C42" s="182"/>
      <c r="D42" s="183"/>
      <c r="E42" s="184">
        <f>SUM(E39:E40)*C41</f>
        <v>0</v>
      </c>
      <c r="F42" s="185"/>
    </row>
    <row r="43" spans="2:10" customFormat="1" ht="15" thickBot="1" x14ac:dyDescent="0.35"/>
    <row r="44" spans="2:10" ht="111" thickBot="1" x14ac:dyDescent="0.35">
      <c r="B44" s="68" t="s">
        <v>44</v>
      </c>
      <c r="C44" s="69" t="s">
        <v>53</v>
      </c>
      <c r="D44" s="69" t="s">
        <v>54</v>
      </c>
      <c r="E44" s="69" t="s">
        <v>61</v>
      </c>
      <c r="F44" s="69" t="s">
        <v>5</v>
      </c>
    </row>
    <row r="45" spans="2:10" ht="15" thickBot="1" x14ac:dyDescent="0.35">
      <c r="B45" s="73" t="s">
        <v>44</v>
      </c>
      <c r="C45" s="48">
        <v>0</v>
      </c>
      <c r="D45" s="51">
        <v>0</v>
      </c>
      <c r="E45" s="51">
        <v>0</v>
      </c>
      <c r="F45" s="74">
        <f>E45*D45</f>
        <v>0</v>
      </c>
    </row>
    <row r="46" spans="2:10" ht="19.5" customHeight="1" x14ac:dyDescent="0.3">
      <c r="B46" s="181" t="s">
        <v>66</v>
      </c>
      <c r="C46" s="182"/>
      <c r="D46" s="180"/>
      <c r="E46" s="72"/>
      <c r="F46" s="72">
        <f>SUM(F45)</f>
        <v>0</v>
      </c>
    </row>
    <row r="47" spans="2:10" ht="15" thickBot="1" x14ac:dyDescent="0.35">
      <c r="B47" s="19"/>
      <c r="C47" s="19"/>
      <c r="D47" s="19"/>
      <c r="E47" s="19"/>
    </row>
    <row r="48" spans="2:10" ht="42" thickBot="1" x14ac:dyDescent="0.35">
      <c r="B48" s="77" t="s">
        <v>45</v>
      </c>
      <c r="C48" s="78"/>
      <c r="D48" s="69" t="s">
        <v>55</v>
      </c>
      <c r="E48" s="173" t="s">
        <v>5</v>
      </c>
      <c r="F48" s="174"/>
    </row>
    <row r="49" spans="2:6" ht="15" thickBot="1" x14ac:dyDescent="0.35">
      <c r="B49" s="76" t="s">
        <v>47</v>
      </c>
      <c r="C49" s="94"/>
      <c r="D49" s="51">
        <v>0</v>
      </c>
      <c r="E49" s="164">
        <f>D49</f>
        <v>0</v>
      </c>
      <c r="F49" s="165"/>
    </row>
    <row r="50" spans="2:6" ht="19.5" customHeight="1" x14ac:dyDescent="0.3">
      <c r="B50" s="178" t="s">
        <v>46</v>
      </c>
      <c r="C50" s="179"/>
      <c r="D50" s="180"/>
      <c r="E50" s="186">
        <f>SUM(E49:E49)</f>
        <v>0</v>
      </c>
      <c r="F50" s="187"/>
    </row>
  </sheetData>
  <protectedRanges>
    <protectedRange sqref="D5:D6 D39:D40 D37 D49 D21:D24 D8:D9 D16:D19" name="Område1"/>
    <protectedRange sqref="H1:I1" name="Område2"/>
  </protectedRanges>
  <mergeCells count="45">
    <mergeCell ref="E22:F22"/>
    <mergeCell ref="E26:F26"/>
    <mergeCell ref="E35:F35"/>
    <mergeCell ref="E36:F36"/>
    <mergeCell ref="B32:D32"/>
    <mergeCell ref="E24:F24"/>
    <mergeCell ref="E23:F23"/>
    <mergeCell ref="D25:F25"/>
    <mergeCell ref="H1:I1"/>
    <mergeCell ref="B27:D27"/>
    <mergeCell ref="B28:D28"/>
    <mergeCell ref="B11:D11"/>
    <mergeCell ref="B12:D12"/>
    <mergeCell ref="B7:F7"/>
    <mergeCell ref="E8:F8"/>
    <mergeCell ref="E9:F9"/>
    <mergeCell ref="D10:F10"/>
    <mergeCell ref="E3:F3"/>
    <mergeCell ref="B4:F4"/>
    <mergeCell ref="E5:F5"/>
    <mergeCell ref="E6:F6"/>
    <mergeCell ref="E27:F27"/>
    <mergeCell ref="E28:F28"/>
    <mergeCell ref="B26:D26"/>
    <mergeCell ref="E40:F40"/>
    <mergeCell ref="D41:F41"/>
    <mergeCell ref="B50:D50"/>
    <mergeCell ref="B42:D42"/>
    <mergeCell ref="B36:D36"/>
    <mergeCell ref="B46:D46"/>
    <mergeCell ref="E42:F42"/>
    <mergeCell ref="E48:F48"/>
    <mergeCell ref="E49:F49"/>
    <mergeCell ref="E50:F50"/>
    <mergeCell ref="E39:F39"/>
    <mergeCell ref="E21:F21"/>
    <mergeCell ref="E11:F11"/>
    <mergeCell ref="E12:F12"/>
    <mergeCell ref="B20:F20"/>
    <mergeCell ref="E19:F19"/>
    <mergeCell ref="E14:F14"/>
    <mergeCell ref="B15:F15"/>
    <mergeCell ref="E16:F16"/>
    <mergeCell ref="E17:F17"/>
    <mergeCell ref="E18:F18"/>
  </mergeCells>
  <conditionalFormatting sqref="B1">
    <cfRule type="cellIs" dxfId="4" priority="2" operator="equal">
      <formula>"KRAVET UTGÅR"</formula>
    </cfRule>
    <cfRule type="cellIs" dxfId="3" priority="3" operator="equal">
      <formula>"INGET MERVÄRDE"</formula>
    </cfRule>
    <cfRule type="cellIs" dxfId="2" priority="4" operator="equal">
      <formula>"BÖR"</formula>
    </cfRule>
    <cfRule type="cellIs" dxfId="1" priority="5" operator="equal">
      <formula>"SKA"</formula>
    </cfRule>
  </conditionalFormatting>
  <conditionalFormatting sqref="B1">
    <cfRule type="cellIs" dxfId="0" priority="1" operator="equal">
      <formula>"ANGE MERVÄRDE:"</formula>
    </cfRule>
  </conditionalFormatting>
  <pageMargins left="0.7" right="0.7" top="1.1041666666666667" bottom="0.75" header="0.3" footer="0.3"/>
  <pageSetup paperSize="9" scale="45" orientation="portrait" r:id="rId1"/>
  <headerFooter>
    <oddHeader xml:space="preserve">&amp;L&amp;G
&amp;RTrygghetslarm och larmmottagning 2019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C11"/>
  <sheetViews>
    <sheetView workbookViewId="0">
      <selection activeCell="B14" sqref="B14"/>
    </sheetView>
  </sheetViews>
  <sheetFormatPr defaultColWidth="8.77734375" defaultRowHeight="14.4" x14ac:dyDescent="0.3"/>
  <cols>
    <col min="1" max="1" width="20.21875" customWidth="1"/>
    <col min="3" max="3" width="19.77734375" bestFit="1" customWidth="1"/>
  </cols>
  <sheetData>
    <row r="1" spans="1:3" x14ac:dyDescent="0.3">
      <c r="A1" s="8" t="s">
        <v>16</v>
      </c>
    </row>
    <row r="2" spans="1:3" x14ac:dyDescent="0.3">
      <c r="A2" s="9"/>
    </row>
    <row r="3" spans="1:3" x14ac:dyDescent="0.3">
      <c r="A3" s="9" t="s">
        <v>13</v>
      </c>
    </row>
    <row r="4" spans="1:3" x14ac:dyDescent="0.3">
      <c r="A4" s="9" t="s">
        <v>14</v>
      </c>
    </row>
    <row r="7" spans="1:3" x14ac:dyDescent="0.3">
      <c r="A7" s="8" t="s">
        <v>20</v>
      </c>
      <c r="C7" s="8" t="s">
        <v>20</v>
      </c>
    </row>
    <row r="8" spans="1:3" x14ac:dyDescent="0.3">
      <c r="A8" s="33"/>
      <c r="C8" s="33"/>
    </row>
    <row r="9" spans="1:3" x14ac:dyDescent="0.3">
      <c r="A9" s="9" t="s">
        <v>33</v>
      </c>
      <c r="C9" s="9"/>
    </row>
    <row r="10" spans="1:3" x14ac:dyDescent="0.3">
      <c r="A10" s="9" t="s">
        <v>35</v>
      </c>
      <c r="C10" s="9" t="s">
        <v>35</v>
      </c>
    </row>
    <row r="11" spans="1:3" x14ac:dyDescent="0.3">
      <c r="A11" s="9" t="s">
        <v>21</v>
      </c>
      <c r="C11" s="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1. Vägledning</vt:lpstr>
      <vt:lpstr>2. Avropsmall</vt:lpstr>
      <vt:lpstr>3. Svarsmall</vt:lpstr>
      <vt:lpstr>4. Prisuppgifter</vt:lpstr>
      <vt:lpstr>Rör ej</vt:lpstr>
      <vt:lpstr>'2. Avropsmall'!Utskriftsområde</vt:lpstr>
      <vt:lpstr>'3. Svarsmall'!Utskriftsområde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Engberg Ida</dc:creator>
  <cp:lastModifiedBy>Rydergren Mia</cp:lastModifiedBy>
  <cp:lastPrinted>2020-12-16T17:48:31Z</cp:lastPrinted>
  <dcterms:created xsi:type="dcterms:W3CDTF">2013-03-10T16:06:28Z</dcterms:created>
  <dcterms:modified xsi:type="dcterms:W3CDTF">2022-10-25T11:13:10Z</dcterms:modified>
</cp:coreProperties>
</file>